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9"/>
  <workbookPr codeName="ThisWorkbook" defaultThemeVersion="124226"/>
  <mc:AlternateContent xmlns:mc="http://schemas.openxmlformats.org/markup-compatibility/2006">
    <mc:Choice Requires="x15">
      <x15ac:absPath xmlns:x15ac="http://schemas.microsoft.com/office/spreadsheetml/2010/11/ac" url="C:\Users\Camille.Wathne\City Of Baltimore\Mayor's Office of Homeless Services - MOHS_Planning\SUPERNOFO\FY23 SUPERNOFO\1 - Local Application\2023 Application Documents\"/>
    </mc:Choice>
  </mc:AlternateContent>
  <xr:revisionPtr revIDLastSave="17" documentId="13_ncr:1_{4B15D46A-7255-4659-A9BD-8B0D90B090A4}" xr6:coauthVersionLast="36" xr6:coauthVersionMax="47" xr10:uidLastSave="{99004A5E-19AA-4987-9C28-1056DAD5F1C5}"/>
  <bookViews>
    <workbookView xWindow="-120" yWindow="-120" windowWidth="20730" windowHeight="11160" tabRatio="887" activeTab="2" xr2:uid="{00000000-000D-0000-FFFF-FFFF00000000}"/>
  </bookViews>
  <sheets>
    <sheet name="Basic Info" sheetId="32" r:id="rId1"/>
    <sheet name="HUD Priorities" sheetId="33" r:id="rId2"/>
    <sheet name="Budget Detail" sheetId="29" r:id="rId3"/>
    <sheet name="Salary Breakdown" sheetId="30" r:id="rId4"/>
    <sheet name="Match " sheetId="25" r:id="rId5"/>
    <sheet name="Budget Summary" sheetId="31" r:id="rId6"/>
    <sheet name="Lists" sheetId="3" state="hidden" r:id="rId7"/>
  </sheets>
  <externalReferences>
    <externalReference r:id="rId8"/>
  </externalReferences>
  <definedNames>
    <definedName name="Access">#REF!</definedName>
    <definedName name="Accessibility">#REF!</definedName>
    <definedName name="Assistance">'[1]Lists (2)'!$A$80:$A$83</definedName>
    <definedName name="Commitment">#REF!</definedName>
    <definedName name="ComponentType">#REF!</definedName>
    <definedName name="Districts">#REF!</definedName>
    <definedName name="Frequency">#REF!</definedName>
    <definedName name="HousingType">#REF!</definedName>
    <definedName name="Match">#REF!</definedName>
    <definedName name="_xlnm.Print_Area" localSheetId="0">'Basic Info'!$A$1:$H$23</definedName>
    <definedName name="_xlnm.Print_Area" localSheetId="2">'Budget Detail'!$A$1:$H$202</definedName>
    <definedName name="_xlnm.Print_Area" localSheetId="4">'Match '!$A$1:$B$99</definedName>
    <definedName name="_xlnm.Print_Area" localSheetId="3">'Salary Breakdown'!$A$1:$O$51</definedName>
    <definedName name="_xlnm.Print_Titles" localSheetId="2">'Budget Detail'!$5:$5</definedName>
    <definedName name="_xlnm.Print_Titles" localSheetId="3">'Salary Breakdown'!$1:$5</definedName>
    <definedName name="Provider">#REF!</definedName>
    <definedName name="RentalAssistance">#REF!</definedName>
    <definedName name="Source">#REF!</definedName>
    <definedName name="YesNo">#REF!</definedName>
  </definedNames>
  <calcPr calcId="191028"/>
</workbook>
</file>

<file path=xl/calcChain.xml><?xml version="1.0" encoding="utf-8"?>
<calcChain xmlns="http://schemas.openxmlformats.org/spreadsheetml/2006/main">
  <c r="H202" i="29" l="1"/>
  <c r="H150" i="29"/>
  <c r="H142" i="29"/>
  <c r="A142" i="29"/>
  <c r="H149" i="29"/>
  <c r="H141" i="29"/>
  <c r="H140" i="29"/>
  <c r="H139" i="29"/>
  <c r="H138" i="29"/>
  <c r="H137" i="29"/>
  <c r="B1" i="25" l="1"/>
  <c r="B20" i="29" l="1"/>
  <c r="B27" i="29"/>
  <c r="B26" i="29"/>
  <c r="H157" i="29" l="1"/>
  <c r="J2" i="30" l="1"/>
  <c r="F2" i="30"/>
  <c r="F2" i="29"/>
  <c r="B3" i="29"/>
  <c r="B2" i="29"/>
  <c r="B4" i="31" l="1"/>
  <c r="B3" i="31"/>
  <c r="B2" i="31"/>
  <c r="B2" i="30"/>
  <c r="B13" i="31" l="1"/>
  <c r="J8" i="30"/>
  <c r="L8" i="30" s="1"/>
  <c r="J9" i="30"/>
  <c r="L9" i="30" s="1"/>
  <c r="J10" i="30"/>
  <c r="L10" i="30" s="1"/>
  <c r="J11" i="30"/>
  <c r="L11" i="30" s="1"/>
  <c r="J12" i="30"/>
  <c r="L12" i="30" s="1"/>
  <c r="J13" i="30"/>
  <c r="L13" i="30" s="1"/>
  <c r="J14" i="30"/>
  <c r="L14" i="30" s="1"/>
  <c r="J15" i="30"/>
  <c r="L15" i="30" s="1"/>
  <c r="J16" i="30"/>
  <c r="L16" i="30" s="1"/>
  <c r="J17" i="30"/>
  <c r="L17" i="30" s="1"/>
  <c r="J18" i="30"/>
  <c r="L18" i="30" s="1"/>
  <c r="J19" i="30"/>
  <c r="L19" i="30" s="1"/>
  <c r="J20" i="30"/>
  <c r="L20" i="30" s="1"/>
  <c r="J21" i="30"/>
  <c r="L21" i="30" s="1"/>
  <c r="J22" i="30"/>
  <c r="L22" i="30" s="1"/>
  <c r="J23" i="30"/>
  <c r="L23" i="30" s="1"/>
  <c r="J24" i="30"/>
  <c r="L24" i="30" s="1"/>
  <c r="J25" i="30"/>
  <c r="L25" i="30" s="1"/>
  <c r="J26" i="30"/>
  <c r="L26" i="30" s="1"/>
  <c r="J27" i="30"/>
  <c r="L27" i="30" s="1"/>
  <c r="J7" i="30"/>
  <c r="L7" i="30" s="1"/>
  <c r="H7" i="29"/>
  <c r="H16" i="29"/>
  <c r="H15" i="29"/>
  <c r="H14" i="29"/>
  <c r="H13" i="29"/>
  <c r="H12" i="29"/>
  <c r="H11" i="29"/>
  <c r="H10" i="29"/>
  <c r="H9" i="29"/>
  <c r="H33" i="29"/>
  <c r="H34" i="29"/>
  <c r="H35" i="29"/>
  <c r="H36" i="29"/>
  <c r="H32" i="29"/>
  <c r="H25" i="29"/>
  <c r="H27" i="29"/>
  <c r="H26" i="29"/>
  <c r="H21" i="29"/>
  <c r="H17" i="29" l="1"/>
  <c r="B6" i="31" s="1"/>
  <c r="L28" i="30"/>
  <c r="H37" i="29"/>
  <c r="A51" i="30" l="1"/>
  <c r="J50" i="30"/>
  <c r="L50" i="30" s="1"/>
  <c r="J49" i="30"/>
  <c r="L49" i="30" s="1"/>
  <c r="J48" i="30"/>
  <c r="L48" i="30" s="1"/>
  <c r="J47" i="30"/>
  <c r="L47" i="30" s="1"/>
  <c r="J46" i="30"/>
  <c r="L46" i="30" s="1"/>
  <c r="J45" i="30"/>
  <c r="L45" i="30" s="1"/>
  <c r="J44" i="30"/>
  <c r="L44" i="30" s="1"/>
  <c r="J43" i="30"/>
  <c r="L43" i="30" s="1"/>
  <c r="J42" i="30"/>
  <c r="L42" i="30" s="1"/>
  <c r="J41" i="30"/>
  <c r="L41" i="30" s="1"/>
  <c r="J40" i="30"/>
  <c r="L40" i="30" s="1"/>
  <c r="J39" i="30"/>
  <c r="L39" i="30" s="1"/>
  <c r="J38" i="30"/>
  <c r="L38" i="30" s="1"/>
  <c r="J37" i="30"/>
  <c r="L37" i="30" s="1"/>
  <c r="N37" i="30" s="1"/>
  <c r="O37" i="30" s="1"/>
  <c r="J36" i="30"/>
  <c r="L36" i="30" s="1"/>
  <c r="J35" i="30"/>
  <c r="L35" i="30" s="1"/>
  <c r="J34" i="30"/>
  <c r="L34" i="30" s="1"/>
  <c r="J33" i="30"/>
  <c r="L33" i="30" s="1"/>
  <c r="J32" i="30"/>
  <c r="L32" i="30" s="1"/>
  <c r="J31" i="30"/>
  <c r="L31" i="30" s="1"/>
  <c r="J30" i="30"/>
  <c r="L30" i="30" s="1"/>
  <c r="A28" i="30"/>
  <c r="N7" i="30"/>
  <c r="O7" i="30" s="1"/>
  <c r="A201" i="29"/>
  <c r="H200" i="29"/>
  <c r="H199" i="29"/>
  <c r="H198" i="29"/>
  <c r="H197" i="29"/>
  <c r="H196" i="29"/>
  <c r="A194" i="29"/>
  <c r="H193" i="29"/>
  <c r="H192" i="29"/>
  <c r="H191" i="29"/>
  <c r="H190" i="29"/>
  <c r="H189" i="29"/>
  <c r="A187" i="29"/>
  <c r="H186" i="29"/>
  <c r="H185" i="29"/>
  <c r="H184" i="29"/>
  <c r="H183" i="29"/>
  <c r="H182" i="29"/>
  <c r="A180" i="29"/>
  <c r="H179" i="29"/>
  <c r="H178" i="29"/>
  <c r="H177" i="29"/>
  <c r="H176" i="29"/>
  <c r="H175" i="29"/>
  <c r="A173" i="29"/>
  <c r="H172" i="29"/>
  <c r="H171" i="29"/>
  <c r="H170" i="29"/>
  <c r="H169" i="29"/>
  <c r="H168" i="29"/>
  <c r="A166" i="29"/>
  <c r="H165" i="29"/>
  <c r="H164" i="29"/>
  <c r="H163" i="29"/>
  <c r="H162" i="29"/>
  <c r="H161" i="29"/>
  <c r="A159" i="29"/>
  <c r="H158" i="29"/>
  <c r="H156" i="29"/>
  <c r="H154" i="29"/>
  <c r="A149" i="29"/>
  <c r="H148" i="29"/>
  <c r="H147" i="29"/>
  <c r="H146" i="29"/>
  <c r="H145" i="29"/>
  <c r="H144" i="29"/>
  <c r="A135" i="29"/>
  <c r="H134" i="29"/>
  <c r="H133" i="29"/>
  <c r="H132" i="29"/>
  <c r="H131" i="29"/>
  <c r="H130" i="29"/>
  <c r="A128" i="29"/>
  <c r="H127" i="29"/>
  <c r="H126" i="29"/>
  <c r="H125" i="29"/>
  <c r="H124" i="29"/>
  <c r="H123" i="29"/>
  <c r="A121" i="29"/>
  <c r="H120" i="29"/>
  <c r="H119" i="29"/>
  <c r="H118" i="29"/>
  <c r="H117" i="29"/>
  <c r="H116" i="29"/>
  <c r="A114" i="29"/>
  <c r="H113" i="29"/>
  <c r="H112" i="29"/>
  <c r="H111" i="29"/>
  <c r="H110" i="29"/>
  <c r="H109" i="29"/>
  <c r="A107" i="29"/>
  <c r="H106" i="29"/>
  <c r="H105" i="29"/>
  <c r="H104" i="29"/>
  <c r="H103" i="29"/>
  <c r="H102" i="29"/>
  <c r="A100" i="29"/>
  <c r="H99" i="29"/>
  <c r="H98" i="29"/>
  <c r="H97" i="29"/>
  <c r="H96" i="29"/>
  <c r="H95" i="29"/>
  <c r="A93" i="29"/>
  <c r="H92" i="29"/>
  <c r="H91" i="29"/>
  <c r="H90" i="29"/>
  <c r="H89" i="29"/>
  <c r="H88" i="29"/>
  <c r="A86" i="29"/>
  <c r="H85" i="29"/>
  <c r="H84" i="29"/>
  <c r="H83" i="29"/>
  <c r="H82" i="29"/>
  <c r="H81" i="29"/>
  <c r="A79" i="29"/>
  <c r="H78" i="29"/>
  <c r="H77" i="29"/>
  <c r="H76" i="29"/>
  <c r="H75" i="29"/>
  <c r="H74" i="29"/>
  <c r="A72" i="29"/>
  <c r="H71" i="29"/>
  <c r="H70" i="29"/>
  <c r="H69" i="29"/>
  <c r="H68" i="29"/>
  <c r="H67" i="29"/>
  <c r="A65" i="29"/>
  <c r="H64" i="29"/>
  <c r="H63" i="29"/>
  <c r="H62" i="29"/>
  <c r="H61" i="29"/>
  <c r="H60" i="29"/>
  <c r="A58" i="29"/>
  <c r="H57" i="29"/>
  <c r="H56" i="29"/>
  <c r="H55" i="29"/>
  <c r="H54" i="29"/>
  <c r="H53" i="29"/>
  <c r="A51" i="29"/>
  <c r="H50" i="29"/>
  <c r="H49" i="29"/>
  <c r="H48" i="29"/>
  <c r="H47" i="29"/>
  <c r="H46" i="29"/>
  <c r="A44" i="29"/>
  <c r="H43" i="29"/>
  <c r="H42" i="29"/>
  <c r="H41" i="29"/>
  <c r="H40" i="29"/>
  <c r="H39" i="29"/>
  <c r="A37" i="29"/>
  <c r="H24" i="29"/>
  <c r="H23" i="29"/>
  <c r="H22" i="29"/>
  <c r="H20" i="29"/>
  <c r="N8" i="30"/>
  <c r="O8" i="30" s="1"/>
  <c r="N9" i="30"/>
  <c r="O9" i="30" s="1"/>
  <c r="N10" i="30"/>
  <c r="O10" i="30" s="1"/>
  <c r="N11" i="30"/>
  <c r="O11" i="30" s="1"/>
  <c r="N12" i="30"/>
  <c r="O12" i="30" s="1"/>
  <c r="N13" i="30"/>
  <c r="O13" i="30" s="1"/>
  <c r="N14" i="30"/>
  <c r="O14" i="30" s="1"/>
  <c r="N15" i="30"/>
  <c r="O15" i="30" s="1"/>
  <c r="N16" i="30"/>
  <c r="O16" i="30" s="1"/>
  <c r="N17" i="30"/>
  <c r="O17" i="30" s="1"/>
  <c r="N18" i="30"/>
  <c r="O18" i="30" s="1"/>
  <c r="N19" i="30"/>
  <c r="O19" i="30" s="1"/>
  <c r="N20" i="30"/>
  <c r="O20" i="30" s="1"/>
  <c r="N21" i="30"/>
  <c r="O21" i="30" s="1"/>
  <c r="N22" i="30"/>
  <c r="O22" i="30" s="1"/>
  <c r="N23" i="30"/>
  <c r="O23" i="30" s="1"/>
  <c r="N24" i="30"/>
  <c r="O24" i="30" s="1"/>
  <c r="N25" i="30"/>
  <c r="O25" i="30" s="1"/>
  <c r="N26" i="30"/>
  <c r="O26" i="30" s="1"/>
  <c r="N27" i="30"/>
  <c r="O27" i="30" s="1"/>
  <c r="N47" i="30"/>
  <c r="O47" i="30" s="1"/>
  <c r="N39" i="30" l="1"/>
  <c r="O39" i="30" s="1"/>
  <c r="N41" i="30"/>
  <c r="O41" i="30" s="1"/>
  <c r="N49" i="30"/>
  <c r="O49" i="30" s="1"/>
  <c r="N45" i="30"/>
  <c r="O45" i="30" s="1"/>
  <c r="N33" i="30"/>
  <c r="O33" i="30" s="1"/>
  <c r="L51" i="30"/>
  <c r="N31" i="30"/>
  <c r="O31" i="30" s="1"/>
  <c r="N30" i="30"/>
  <c r="O30" i="30" s="1"/>
  <c r="N43" i="30"/>
  <c r="O43" i="30" s="1"/>
  <c r="N35" i="30"/>
  <c r="O35" i="30" s="1"/>
  <c r="N50" i="30"/>
  <c r="O50" i="30" s="1"/>
  <c r="N48" i="30"/>
  <c r="O48" i="30" s="1"/>
  <c r="N46" i="30"/>
  <c r="O46" i="30" s="1"/>
  <c r="N44" i="30"/>
  <c r="O44" i="30" s="1"/>
  <c r="N42" i="30"/>
  <c r="O42" i="30" s="1"/>
  <c r="N40" i="30"/>
  <c r="O40" i="30" s="1"/>
  <c r="N38" i="30"/>
  <c r="O38" i="30" s="1"/>
  <c r="N36" i="30"/>
  <c r="O36" i="30" s="1"/>
  <c r="N34" i="30"/>
  <c r="O34" i="30" s="1"/>
  <c r="N32" i="30"/>
  <c r="O32" i="30" s="1"/>
  <c r="O28" i="30"/>
  <c r="N28" i="30"/>
  <c r="H58" i="29"/>
  <c r="H86" i="29"/>
  <c r="H114" i="29"/>
  <c r="H159" i="29"/>
  <c r="H173" i="29"/>
  <c r="H201" i="29"/>
  <c r="H44" i="29"/>
  <c r="H28" i="29"/>
  <c r="H72" i="29"/>
  <c r="H100" i="29"/>
  <c r="H128" i="29"/>
  <c r="H187" i="29"/>
  <c r="H65" i="29"/>
  <c r="H93" i="29"/>
  <c r="H121" i="29"/>
  <c r="H180" i="29"/>
  <c r="H51" i="29"/>
  <c r="H79" i="29"/>
  <c r="H107" i="29"/>
  <c r="H135" i="29"/>
  <c r="H166" i="29"/>
  <c r="H194" i="29"/>
  <c r="B7" i="31" l="1"/>
  <c r="O51" i="30"/>
  <c r="N51" i="30"/>
  <c r="B9" i="31"/>
  <c r="B8" i="31"/>
  <c r="B12" i="31" l="1"/>
  <c r="B14"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Patton, Bridget</author>
  </authors>
  <commentList>
    <comment ref="A79" authorId="0" shapeId="0" xr:uid="{00000000-0006-0000-0500-000001000000}">
      <text>
        <r>
          <rPr>
            <b/>
            <sz val="9"/>
            <color indexed="81"/>
            <rFont val="Tahoma"/>
            <family val="2"/>
          </rPr>
          <t>Patton, Bridget:</t>
        </r>
        <r>
          <rPr>
            <sz val="9"/>
            <color indexed="81"/>
            <rFont val="Tahoma"/>
            <family val="2"/>
          </rPr>
          <t xml:space="preserve">
are there others or this is only option? 
</t>
        </r>
      </text>
    </comment>
  </commentList>
</comments>
</file>

<file path=xl/sharedStrings.xml><?xml version="1.0" encoding="utf-8"?>
<sst xmlns="http://schemas.openxmlformats.org/spreadsheetml/2006/main" count="329" uniqueCount="183">
  <si>
    <t>Provider Name</t>
  </si>
  <si>
    <t>Project Name</t>
  </si>
  <si>
    <t>Grant Number (from GIW)</t>
  </si>
  <si>
    <t>Contact Person Name</t>
  </si>
  <si>
    <t>Title</t>
  </si>
  <si>
    <t>Phone Number</t>
  </si>
  <si>
    <t>Email</t>
  </si>
  <si>
    <t>Fax</t>
  </si>
  <si>
    <t>Agencies only need to compare last year's application submitted to HUD to the current activities to ensure there have not been any changes.  If you need a copy of the application submitted to HUD last year, please reach out to your PA.</t>
  </si>
  <si>
    <t>Step 1:  Review the project application submitted last year to HUD for this project - note whether there are any changes to the scope of services or populations served since the last competition.</t>
  </si>
  <si>
    <t>Is the application still correct?</t>
  </si>
  <si>
    <t>If not, please describe any needed changes:</t>
  </si>
  <si>
    <t>Step 2:  Review the FY 2023 Grants Inventory Worksheet and ensure that the unit configuration correctly matches last year's project application.</t>
  </si>
  <si>
    <t>Is the unit configuration still correct?</t>
  </si>
  <si>
    <t>Step 3:  Have any funds remained available for recapture by HUD for the most recently expired grant term related to this renewal project request?</t>
  </si>
  <si>
    <t>If yes, please provide an explanation:</t>
  </si>
  <si>
    <t xml:space="preserve">HUD Policy Priorities </t>
  </si>
  <si>
    <t>Step 1:  Review HUD Policy Priorities (found in the Strategic Plan here: https://www.hud.gov/HUD-FY22-26-Strategic-Plan-Focus-Areas) and describe how your project includes these policy priorities.</t>
  </si>
  <si>
    <t xml:space="preserve">Step 2:  How is your project placing a greater emphasis on racial equity and what steps have you taken to eliminate barriers to improve racial equity, and have implemented measures to evaluate the efficacy of the steps taken. 
</t>
  </si>
  <si>
    <t>Step 3:  How is your project addressing the needs of Lesbian, Gay, Bisexual, Transgender, and Queer (LGBTQ+) individuals? Have you  implemented and or participated in any anti-discrimination policies that ensure LGBTQ+ individuals and families receive supportive services, shelter, and housing free from discrimination?</t>
  </si>
  <si>
    <r>
      <t xml:space="preserve">INSTRUCTIONS
</t>
    </r>
    <r>
      <rPr>
        <b/>
        <sz val="11"/>
        <rFont val="Calibri"/>
        <family val="2"/>
        <scheme val="minor"/>
      </rPr>
      <t xml:space="preserve">BUDGET CATEGORY TOTALS (i.e. Totals for Leasing, Rental Assistance, Support Services, Operations) MUST BE THE SAME AS THE FY2022 Grants Inventory Worksheet.
Do not enter any data into grey or black cells.  Prior to finalizing your budget, please remove the example data provided so the sheet calculates correctly. </t>
    </r>
  </si>
  <si>
    <t>Grant Number</t>
  </si>
  <si>
    <t>Full Description</t>
  </si>
  <si>
    <t>Unit Cost</t>
  </si>
  <si>
    <t>Unit Description</t>
  </si>
  <si>
    <t>Multiplier (numbers only)</t>
  </si>
  <si>
    <t>Description (describe the multiplier)</t>
  </si>
  <si>
    <t>Total</t>
  </si>
  <si>
    <t>Leasing</t>
  </si>
  <si>
    <t>Leased Structures/Facilities (if project leases whole building(s))</t>
  </si>
  <si>
    <t xml:space="preserve"> /monthly rent for facilities</t>
  </si>
  <si>
    <t xml:space="preserve"> /months</t>
  </si>
  <si>
    <t>Project leases individual units in building:</t>
  </si>
  <si>
    <t>SINGLE ROOM OCCUPANCY UNITS</t>
  </si>
  <si>
    <t xml:space="preserve"> /unit(s)</t>
  </si>
  <si>
    <t>unit(s)</t>
  </si>
  <si>
    <t>EFFICIENCIES</t>
  </si>
  <si>
    <t xml:space="preserve">ONE BEDROOM UNITS </t>
  </si>
  <si>
    <t xml:space="preserve">TWO BEDROOM UNITS </t>
  </si>
  <si>
    <t xml:space="preserve">THREE BEDROOM UNITS </t>
  </si>
  <si>
    <t xml:space="preserve">FOUR BEDROOM UNITS </t>
  </si>
  <si>
    <t>FIVE BEDROOM UNITS</t>
  </si>
  <si>
    <t>SIX BEDROOM UNITS</t>
  </si>
  <si>
    <t>Subtotal Leasing</t>
  </si>
  <si>
    <t>Rental Assistance</t>
  </si>
  <si>
    <t>Subtotal Rental Assistance</t>
  </si>
  <si>
    <t>Supportive Services</t>
  </si>
  <si>
    <t>Annual Assessment of Service Needs</t>
  </si>
  <si>
    <t>EXAMPLE:  Personnel</t>
  </si>
  <si>
    <t>total salaries and FICA</t>
  </si>
  <si>
    <t>Assistance with Moving Costs</t>
  </si>
  <si>
    <t>EXAMPLE:  Moving truck and movers</t>
  </si>
  <si>
    <t>/client move</t>
  </si>
  <si>
    <t>clients</t>
  </si>
  <si>
    <t>Case Management</t>
  </si>
  <si>
    <t>Child Care</t>
  </si>
  <si>
    <t>Education Services</t>
  </si>
  <si>
    <t>Employment Assistance</t>
  </si>
  <si>
    <t>Food</t>
  </si>
  <si>
    <t>Housing/Counseling Services</t>
  </si>
  <si>
    <t>Legal Services</t>
  </si>
  <si>
    <t>Life Skills</t>
  </si>
  <si>
    <t>Mental Health Services</t>
  </si>
  <si>
    <t>Outpatient Health Services</t>
  </si>
  <si>
    <t>Outreach Services</t>
  </si>
  <si>
    <t>Substance Abuse Treatment Services</t>
  </si>
  <si>
    <t>Transportation</t>
  </si>
  <si>
    <t>Utility Deposits</t>
  </si>
  <si>
    <t>Subtotal Support Services</t>
  </si>
  <si>
    <t>Operating Costs</t>
  </si>
  <si>
    <t>Maintenance/Repair</t>
  </si>
  <si>
    <t>Property Taxes &amp; Insurance</t>
  </si>
  <si>
    <t>Replacement Reserve</t>
  </si>
  <si>
    <t>Building Security</t>
  </si>
  <si>
    <t>Electricity, Gas, and Water</t>
  </si>
  <si>
    <t>Furniture</t>
  </si>
  <si>
    <t>Equipment (Lease,Buy)</t>
  </si>
  <si>
    <t>Subtotal Operating Costs</t>
  </si>
  <si>
    <t>PERSONNEL COSTS</t>
  </si>
  <si>
    <t>Job Title</t>
  </si>
  <si>
    <r>
      <t>Name of</t>
    </r>
    <r>
      <rPr>
        <b/>
        <sz val="11"/>
        <color indexed="8"/>
        <rFont val="Calibri"/>
        <family val="2"/>
        <scheme val="minor"/>
      </rPr>
      <t xml:space="preserve"> Staff</t>
    </r>
  </si>
  <si>
    <t>Annual Salary</t>
  </si>
  <si>
    <t>Hourly Rate</t>
  </si>
  <si>
    <t>FICA</t>
  </si>
  <si>
    <t>Unemployment Insurance</t>
  </si>
  <si>
    <t>Other Fringe</t>
  </si>
  <si>
    <t>Total Staff Cost</t>
  </si>
  <si>
    <t>% of Staff Cost Charged to Contract</t>
  </si>
  <si>
    <t>MOHS Contract Costs</t>
  </si>
  <si>
    <t>% of Staff Time Spent on Project</t>
  </si>
  <si>
    <t>Other Funding</t>
  </si>
  <si>
    <t>Total Project Costs</t>
  </si>
  <si>
    <t>Health/ Dental</t>
  </si>
  <si>
    <t>Retirement</t>
  </si>
  <si>
    <t>ENTER DESCRIPTION</t>
  </si>
  <si>
    <t>SUPPORTIVE SERVICES</t>
  </si>
  <si>
    <t>EXAMPLE:  Housing Coordinator</t>
  </si>
  <si>
    <t>John Smith</t>
  </si>
  <si>
    <t>OPERATING COSTS</t>
  </si>
  <si>
    <t>Total Match</t>
  </si>
  <si>
    <t>Will this project generate program income describe in 24 CFR 578.97 to use as Match for this project?</t>
  </si>
  <si>
    <t>If yes, briefly describe the source of the program income here:</t>
  </si>
  <si>
    <t>Sources of Match</t>
  </si>
  <si>
    <t> 1. Will this commitment be used towards Match ?</t>
  </si>
  <si>
    <t>* 2. Type of Commitment:</t>
  </si>
  <si>
    <t>* 3. Type of Source:</t>
  </si>
  <si>
    <t>* 4. Name the Source of the Commitment (Be as specific as possible and include the office or grant program as applicable):</t>
  </si>
  <si>
    <t>* 5. Date of Written Commitment:</t>
  </si>
  <si>
    <t>* 6. Value of Written Commitment:</t>
  </si>
  <si>
    <t>BUDGET CATEGORY TOTALS (i.e. Totals for Leasing, Rental Assistance, Support Services, Operations) MUST BE THE SAME AS THE FY2021 Grants Inventory Worksheet</t>
  </si>
  <si>
    <t>Budget Line Item</t>
  </si>
  <si>
    <t>HMIS</t>
  </si>
  <si>
    <t>Admin (from GIW)</t>
  </si>
  <si>
    <t>SubTotal</t>
  </si>
  <si>
    <t>Match</t>
  </si>
  <si>
    <t>Does this project propose to allocate funds according to an indirect cost rate?</t>
  </si>
  <si>
    <t>Has this rate been approved by your cognizant agency?</t>
  </si>
  <si>
    <t>Does this project plan to use the 10% de minimis rate?</t>
  </si>
  <si>
    <t>*Note if you are using indirect cost rate other than the 10% de minimis rate you are required to submit supporitng documentation.</t>
  </si>
  <si>
    <t>Yes/No</t>
  </si>
  <si>
    <t>Yes</t>
  </si>
  <si>
    <t>No</t>
  </si>
  <si>
    <t>N/A</t>
  </si>
  <si>
    <t>Component Type</t>
  </si>
  <si>
    <t>PSH</t>
  </si>
  <si>
    <t>RRH</t>
  </si>
  <si>
    <t>PRA</t>
  </si>
  <si>
    <t>SRA</t>
  </si>
  <si>
    <t>TRA</t>
  </si>
  <si>
    <t>Provider</t>
  </si>
  <si>
    <t>Subrecipient</t>
  </si>
  <si>
    <t>Partner (have MOU)</t>
  </si>
  <si>
    <t>Non-Partner (no MOU)</t>
  </si>
  <si>
    <t>Access</t>
  </si>
  <si>
    <t>Onsite</t>
  </si>
  <si>
    <t>Short Walk</t>
  </si>
  <si>
    <t>Bus, rail, ferry</t>
  </si>
  <si>
    <t>Program Van</t>
  </si>
  <si>
    <t>Vehicle Share</t>
  </si>
  <si>
    <t>Dial a ride</t>
  </si>
  <si>
    <t>Pub/Private Regional Transport</t>
  </si>
  <si>
    <t>Frequency</t>
  </si>
  <si>
    <t>Daily</t>
  </si>
  <si>
    <t>Weekly</t>
  </si>
  <si>
    <t>Bi-Weekly</t>
  </si>
  <si>
    <t>Monthly</t>
  </si>
  <si>
    <t>Bi-Monthly</t>
  </si>
  <si>
    <t>Quarterly</t>
  </si>
  <si>
    <t>Semiannual</t>
  </si>
  <si>
    <t>Annually</t>
  </si>
  <si>
    <t>As Needed</t>
  </si>
  <si>
    <t>Very Accesible : No barriers to transportation and within easy reach of all participants</t>
  </si>
  <si>
    <t>Somewhat Accessible: Minor barriers to transportation that requires some effort from participants</t>
  </si>
  <si>
    <t>Not Accessible: Significant barriers to transportation. Participants require significant external help</t>
  </si>
  <si>
    <t>Housing Type</t>
  </si>
  <si>
    <t>Barracks</t>
  </si>
  <si>
    <t>Dormitory, shared or private rooms</t>
  </si>
  <si>
    <t>Shared Housing</t>
  </si>
  <si>
    <t>Single Room Occupancy Units</t>
  </si>
  <si>
    <t>Clustered Apartments</t>
  </si>
  <si>
    <t>Scattered Site Apartments (incl. Effeciency)</t>
  </si>
  <si>
    <t>Single Family Homes (Townhomes, Duplex)</t>
  </si>
  <si>
    <t>Leverage</t>
  </si>
  <si>
    <t>Type of Commitment</t>
  </si>
  <si>
    <t>Cash</t>
  </si>
  <si>
    <t>In-Kind</t>
  </si>
  <si>
    <t>Type of Source</t>
  </si>
  <si>
    <t>Private</t>
  </si>
  <si>
    <t>Program Income</t>
  </si>
  <si>
    <t>Government</t>
  </si>
  <si>
    <t>Congressional Districts</t>
  </si>
  <si>
    <t>MD-001</t>
  </si>
  <si>
    <t>MD-002</t>
  </si>
  <si>
    <t>MD-003</t>
  </si>
  <si>
    <t>MD-004</t>
  </si>
  <si>
    <t>MD-005</t>
  </si>
  <si>
    <t>MD-006</t>
  </si>
  <si>
    <t>MD-007</t>
  </si>
  <si>
    <t>MD-008</t>
  </si>
  <si>
    <t xml:space="preserve">FMR area: </t>
  </si>
  <si>
    <t xml:space="preserve">MD-Baltimore-Towson, MD HUD Metro FMR Area </t>
  </si>
  <si>
    <t>Other: Participation in the annual Point-in-Time (PIT) Count is required for all recipients of CoC funding. Please describe your agency's participation in last year's PIT Count.</t>
  </si>
  <si>
    <t>VAWA Services *this is a new budget line item: please review HUD NOFO section page 42 for specifics. III.B.4.a(3)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</si>
</sst>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00000%"/>
    <numFmt numFmtId="166" formatCode="&quot;$&quot;#,##0"/>
  </numFmts>
  <fonts count="1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4"/>
      <color indexed="8"/>
      <name val="Calibri"/>
      <family val="2"/>
      <scheme val="minor"/>
    </font>
    <font>
      <sz val="10"/>
      <color theme="1"/>
      <name val="Arial"/>
      <family val="2"/>
    </font>
    <font>
      <b/>
      <sz val="20"/>
      <color theme="1"/>
      <name val="Calibri"/>
      <family val="2"/>
      <scheme val="minor"/>
    </font>
    <font>
      <b/>
      <sz val="18"/>
      <color theme="0"/>
      <name val="Calibri"/>
      <family val="2"/>
      <scheme val="minor"/>
    </font>
    <font>
      <b/>
      <sz val="14"/>
      <name val="Calibri"/>
      <family val="2"/>
      <scheme val="minor"/>
    </font>
    <font>
      <sz val="9"/>
      <color indexed="81"/>
      <name val="Tahoma"/>
      <family val="2"/>
    </font>
    <font>
      <b/>
      <sz val="9"/>
      <color indexed="81"/>
      <name val="Tahoma"/>
      <family val="2"/>
    </font>
    <font>
      <b/>
      <sz val="11"/>
      <name val="Calibri"/>
      <family val="2"/>
      <scheme val="minor"/>
    </font>
    <font>
      <b/>
      <sz val="11"/>
      <color indexed="8"/>
      <name val="Calibri"/>
      <family val="2"/>
      <scheme val="minor"/>
    </font>
    <font>
      <b/>
      <sz val="11"/>
      <color rgb="FF000000"/>
      <name val="Calibri"/>
      <family val="2"/>
      <scheme val="minor"/>
    </font>
    <font>
      <sz val="11"/>
      <color rgb="FF000000"/>
      <name val="Calibri"/>
      <family val="2"/>
      <scheme val="minor"/>
    </font>
    <font>
      <b/>
      <sz val="16"/>
      <color theme="1"/>
      <name val="Calibri"/>
      <family val="2"/>
      <scheme val="minor"/>
    </font>
    <font>
      <i/>
      <sz val="11"/>
      <color theme="1"/>
      <name val="Calibri"/>
      <family val="2"/>
      <scheme val="minor"/>
    </font>
    <font>
      <b/>
      <i/>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8" tint="0.399975585192419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201">
    <xf numFmtId="0" fontId="0" fillId="0" borderId="0" xfId="0"/>
    <xf numFmtId="0" fontId="0" fillId="0" borderId="0" xfId="0" applyAlignment="1">
      <alignment horizontal="center" vertical="center"/>
    </xf>
    <xf numFmtId="0" fontId="3" fillId="0" borderId="0" xfId="0" applyFont="1"/>
    <xf numFmtId="0" fontId="0" fillId="0" borderId="6" xfId="0" applyBorder="1"/>
    <xf numFmtId="0" fontId="0" fillId="0" borderId="6" xfId="0" applyBorder="1" applyAlignment="1">
      <alignment wrapText="1"/>
    </xf>
    <xf numFmtId="0" fontId="0" fillId="0" borderId="1" xfId="0" applyBorder="1" applyProtection="1">
      <protection locked="0"/>
    </xf>
    <xf numFmtId="0" fontId="0" fillId="0" borderId="0" xfId="0" applyAlignment="1">
      <alignment vertical="top" wrapText="1"/>
    </xf>
    <xf numFmtId="0" fontId="0" fillId="0" borderId="0" xfId="0" applyProtection="1">
      <protection locked="0"/>
    </xf>
    <xf numFmtId="14" fontId="0" fillId="0" borderId="1" xfId="0" applyNumberFormat="1" applyBorder="1" applyProtection="1">
      <protection locked="0"/>
    </xf>
    <xf numFmtId="0" fontId="4" fillId="0" borderId="0" xfId="0" applyFont="1" applyAlignment="1">
      <alignment vertical="top" wrapText="1"/>
    </xf>
    <xf numFmtId="0" fontId="0" fillId="0" borderId="0" xfId="0" applyAlignment="1">
      <alignment wrapText="1"/>
    </xf>
    <xf numFmtId="0" fontId="3" fillId="0" borderId="1" xfId="0" applyFont="1" applyBorder="1" applyAlignment="1">
      <alignment horizontal="left" vertical="top" wrapText="1"/>
    </xf>
    <xf numFmtId="3" fontId="0" fillId="0" borderId="1" xfId="0" applyNumberFormat="1" applyBorder="1" applyProtection="1">
      <protection locked="0"/>
    </xf>
    <xf numFmtId="0" fontId="0" fillId="0" borderId="0" xfId="0" applyProtection="1"/>
    <xf numFmtId="0" fontId="3" fillId="4" borderId="1" xfId="0" applyFont="1" applyFill="1" applyBorder="1" applyAlignment="1" applyProtection="1">
      <alignment horizontal="center" vertical="center" wrapText="1"/>
    </xf>
    <xf numFmtId="0" fontId="0" fillId="0" borderId="0" xfId="0" applyAlignment="1" applyProtection="1">
      <alignment horizontal="center" vertical="center" wrapText="1"/>
    </xf>
    <xf numFmtId="44" fontId="1" fillId="4" borderId="1" xfId="2" applyNumberFormat="1" applyFont="1" applyFill="1" applyBorder="1"/>
    <xf numFmtId="0" fontId="0" fillId="4" borderId="15" xfId="0" applyFill="1" applyBorder="1" applyProtection="1"/>
    <xf numFmtId="44" fontId="1" fillId="4" borderId="15" xfId="2" applyNumberFormat="1" applyFont="1" applyFill="1" applyBorder="1" applyProtection="1"/>
    <xf numFmtId="0" fontId="0" fillId="0" borderId="15" xfId="0" applyBorder="1" applyProtection="1">
      <protection locked="0"/>
    </xf>
    <xf numFmtId="44" fontId="1" fillId="4" borderId="3" xfId="2" applyNumberFormat="1" applyFont="1" applyFill="1" applyBorder="1" applyProtection="1"/>
    <xf numFmtId="44" fontId="9" fillId="5" borderId="0" xfId="2" applyFont="1" applyFill="1" applyProtection="1"/>
    <xf numFmtId="0" fontId="0" fillId="0" borderId="15" xfId="0" applyFont="1" applyBorder="1" applyProtection="1">
      <protection locked="0"/>
    </xf>
    <xf numFmtId="44" fontId="1" fillId="0" borderId="15" xfId="2" applyFont="1" applyBorder="1" applyProtection="1">
      <protection locked="0"/>
    </xf>
    <xf numFmtId="0" fontId="0" fillId="4" borderId="19" xfId="0" applyFont="1" applyFill="1" applyBorder="1"/>
    <xf numFmtId="44" fontId="0" fillId="4" borderId="20" xfId="0" applyNumberFormat="1" applyFont="1" applyFill="1" applyBorder="1"/>
    <xf numFmtId="0" fontId="9" fillId="5" borderId="0" xfId="0" applyFont="1" applyFill="1" applyAlignment="1" applyProtection="1">
      <alignment horizontal="center" vertical="center"/>
    </xf>
    <xf numFmtId="0" fontId="0" fillId="4" borderId="0" xfId="0" applyFill="1"/>
    <xf numFmtId="0" fontId="0" fillId="0" borderId="0" xfId="0" applyAlignment="1">
      <alignment horizontal="center"/>
    </xf>
    <xf numFmtId="44" fontId="0" fillId="0" borderId="0" xfId="0" applyNumberFormat="1"/>
    <xf numFmtId="0" fontId="6" fillId="0" borderId="1" xfId="0" applyFont="1" applyBorder="1"/>
    <xf numFmtId="0" fontId="6" fillId="0" borderId="2" xfId="0" applyFont="1" applyBorder="1"/>
    <xf numFmtId="0" fontId="0" fillId="4" borderId="0" xfId="0" applyFill="1" applyAlignment="1">
      <alignment horizontal="left"/>
    </xf>
    <xf numFmtId="0" fontId="9" fillId="5" borderId="27" xfId="0" applyFont="1" applyFill="1" applyBorder="1" applyAlignment="1" applyProtection="1">
      <alignment horizontal="center"/>
    </xf>
    <xf numFmtId="44" fontId="9" fillId="5" borderId="27" xfId="2" applyFont="1" applyFill="1" applyBorder="1" applyProtection="1"/>
    <xf numFmtId="0" fontId="9" fillId="2" borderId="0" xfId="0" applyFont="1" applyFill="1" applyAlignment="1" applyProtection="1">
      <alignment horizontal="center"/>
    </xf>
    <xf numFmtId="44" fontId="9" fillId="2" borderId="0" xfId="2" applyFont="1" applyFill="1" applyProtection="1"/>
    <xf numFmtId="0" fontId="0" fillId="2" borderId="0" xfId="0" applyFill="1" applyBorder="1" applyProtection="1">
      <protection locked="0"/>
    </xf>
    <xf numFmtId="44" fontId="1" fillId="2" borderId="0" xfId="2" applyNumberFormat="1" applyFont="1" applyFill="1" applyBorder="1" applyProtection="1">
      <protection locked="0"/>
    </xf>
    <xf numFmtId="44" fontId="1" fillId="2" borderId="0" xfId="2" applyNumberFormat="1" applyFont="1" applyFill="1" applyBorder="1"/>
    <xf numFmtId="0" fontId="0" fillId="2" borderId="0" xfId="0" applyFill="1" applyProtection="1"/>
    <xf numFmtId="0" fontId="3" fillId="2" borderId="0" xfId="0" applyFont="1" applyFill="1" applyAlignment="1" applyProtection="1">
      <alignment horizontal="right" indent="1"/>
    </xf>
    <xf numFmtId="0" fontId="0" fillId="5" borderId="19" xfId="0" applyFont="1" applyFill="1" applyBorder="1"/>
    <xf numFmtId="44" fontId="0" fillId="5" borderId="20" xfId="0" applyNumberFormat="1" applyFont="1" applyFill="1" applyBorder="1"/>
    <xf numFmtId="0" fontId="0" fillId="2" borderId="15" xfId="0" applyFont="1" applyFill="1" applyBorder="1" applyProtection="1">
      <protection locked="0"/>
    </xf>
    <xf numFmtId="44" fontId="1" fillId="2" borderId="15" xfId="2" applyFont="1" applyFill="1" applyBorder="1" applyProtection="1">
      <protection locked="0"/>
    </xf>
    <xf numFmtId="44" fontId="1" fillId="2" borderId="15" xfId="2" applyNumberFormat="1" applyFont="1" applyFill="1" applyBorder="1" applyProtection="1"/>
    <xf numFmtId="0" fontId="0" fillId="5" borderId="15" xfId="0" applyFill="1" applyBorder="1" applyProtection="1"/>
    <xf numFmtId="44" fontId="1" fillId="5" borderId="15" xfId="2" applyNumberFormat="1" applyFont="1" applyFill="1" applyBorder="1" applyProtection="1"/>
    <xf numFmtId="0" fontId="0" fillId="5" borderId="15" xfId="0" applyFill="1" applyBorder="1" applyProtection="1">
      <protection locked="0"/>
    </xf>
    <xf numFmtId="44" fontId="1" fillId="5" borderId="3" xfId="2" applyNumberFormat="1" applyFont="1" applyFill="1" applyBorder="1" applyProtection="1"/>
    <xf numFmtId="0" fontId="0" fillId="2" borderId="0" xfId="0" applyFill="1" applyProtection="1">
      <protection locked="0"/>
    </xf>
    <xf numFmtId="0" fontId="16" fillId="2" borderId="8" xfId="0" applyFont="1"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4" borderId="12" xfId="0" applyFont="1" applyFill="1" applyBorder="1"/>
    <xf numFmtId="44" fontId="0" fillId="4" borderId="12" xfId="0" applyNumberFormat="1" applyFont="1" applyFill="1" applyBorder="1"/>
    <xf numFmtId="164" fontId="14" fillId="4" borderId="1" xfId="0" applyNumberFormat="1" applyFont="1" applyFill="1" applyBorder="1" applyAlignment="1">
      <alignment vertical="center" wrapText="1"/>
    </xf>
    <xf numFmtId="9" fontId="14" fillId="2" borderId="24" xfId="1" applyNumberFormat="1" applyFont="1" applyFill="1" applyBorder="1" applyAlignment="1">
      <alignment vertical="center" wrapText="1"/>
    </xf>
    <xf numFmtId="44" fontId="14" fillId="4" borderId="1" xfId="2" applyNumberFormat="1" applyFont="1" applyFill="1" applyBorder="1" applyAlignment="1" applyProtection="1">
      <alignment vertical="center" wrapText="1"/>
      <protection locked="0"/>
    </xf>
    <xf numFmtId="9" fontId="15" fillId="0" borderId="24" xfId="1" applyNumberFormat="1" applyFont="1" applyBorder="1" applyAlignment="1" applyProtection="1">
      <alignment vertical="center" wrapText="1"/>
      <protection locked="0"/>
    </xf>
    <xf numFmtId="44" fontId="14" fillId="4" borderId="24" xfId="2" applyNumberFormat="1" applyFont="1" applyFill="1" applyBorder="1" applyAlignment="1">
      <alignment vertical="center" wrapText="1"/>
    </xf>
    <xf numFmtId="44" fontId="14" fillId="4" borderId="17" xfId="2" applyNumberFormat="1" applyFont="1" applyFill="1" applyBorder="1" applyAlignment="1">
      <alignment vertical="center" wrapText="1"/>
    </xf>
    <xf numFmtId="9" fontId="14" fillId="2" borderId="15" xfId="1" applyNumberFormat="1" applyFont="1" applyFill="1" applyBorder="1" applyAlignment="1">
      <alignment vertical="center" wrapText="1"/>
    </xf>
    <xf numFmtId="9" fontId="15" fillId="0" borderId="15" xfId="1" applyNumberFormat="1" applyFont="1" applyBorder="1" applyAlignment="1" applyProtection="1">
      <alignment vertical="center" wrapText="1"/>
      <protection locked="0"/>
    </xf>
    <xf numFmtId="44" fontId="14" fillId="4" borderId="15" xfId="2" applyNumberFormat="1" applyFont="1" applyFill="1" applyBorder="1" applyAlignment="1">
      <alignment vertical="center" wrapText="1"/>
    </xf>
    <xf numFmtId="44" fontId="14" fillId="4" borderId="3" xfId="2" applyNumberFormat="1" applyFont="1" applyFill="1" applyBorder="1" applyAlignment="1">
      <alignment vertical="center" wrapText="1"/>
    </xf>
    <xf numFmtId="164" fontId="14" fillId="4" borderId="14" xfId="0" applyNumberFormat="1" applyFont="1" applyFill="1" applyBorder="1" applyAlignment="1">
      <alignment vertical="center" wrapText="1"/>
    </xf>
    <xf numFmtId="9" fontId="14" fillId="2" borderId="16" xfId="1" applyNumberFormat="1" applyFont="1" applyFill="1" applyBorder="1" applyAlignment="1">
      <alignment vertical="center" wrapText="1"/>
    </xf>
    <xf numFmtId="44" fontId="14" fillId="4" borderId="14" xfId="2" applyNumberFormat="1" applyFont="1" applyFill="1" applyBorder="1" applyAlignment="1" applyProtection="1">
      <alignment vertical="center" wrapText="1"/>
      <protection locked="0"/>
    </xf>
    <xf numFmtId="9" fontId="15" fillId="0" borderId="16" xfId="1" applyNumberFormat="1" applyFont="1" applyBorder="1" applyAlignment="1" applyProtection="1">
      <alignment vertical="center" wrapText="1"/>
      <protection locked="0"/>
    </xf>
    <xf numFmtId="44" fontId="14" fillId="4" borderId="16" xfId="2" applyNumberFormat="1" applyFont="1" applyFill="1" applyBorder="1" applyAlignment="1">
      <alignment vertical="center" wrapText="1"/>
    </xf>
    <xf numFmtId="44" fontId="14" fillId="4" borderId="14" xfId="2" applyNumberFormat="1" applyFont="1" applyFill="1" applyBorder="1" applyAlignment="1">
      <alignment vertical="center" wrapText="1"/>
    </xf>
    <xf numFmtId="44" fontId="14" fillId="4" borderId="12" xfId="0" applyNumberFormat="1" applyFont="1" applyFill="1" applyBorder="1" applyAlignment="1">
      <alignment vertical="center" wrapText="1"/>
    </xf>
    <xf numFmtId="0" fontId="14" fillId="4" borderId="12" xfId="0" applyNumberFormat="1" applyFont="1" applyFill="1" applyBorder="1" applyAlignment="1">
      <alignment vertical="center" wrapText="1"/>
    </xf>
    <xf numFmtId="44" fontId="15" fillId="4" borderId="2" xfId="0" applyNumberFormat="1" applyFont="1" applyFill="1" applyBorder="1" applyAlignment="1">
      <alignment vertical="center" wrapText="1"/>
    </xf>
    <xf numFmtId="44" fontId="0" fillId="4" borderId="19" xfId="0" applyNumberFormat="1" applyFont="1" applyFill="1" applyBorder="1"/>
    <xf numFmtId="0" fontId="14" fillId="4" borderId="9" xfId="0" applyFont="1" applyFill="1" applyBorder="1" applyAlignment="1" applyProtection="1">
      <alignment horizontal="center" vertical="center" wrapText="1"/>
    </xf>
    <xf numFmtId="0" fontId="14" fillId="0" borderId="9" xfId="0" applyFont="1" applyFill="1" applyBorder="1" applyAlignment="1" applyProtection="1">
      <alignment horizontal="center" vertical="center" wrapText="1"/>
      <protection locked="0"/>
    </xf>
    <xf numFmtId="0" fontId="15" fillId="0" borderId="2" xfId="0" applyFont="1" applyBorder="1" applyAlignment="1" applyProtection="1">
      <alignment horizontal="left" vertical="center" wrapText="1"/>
      <protection locked="0"/>
    </xf>
    <xf numFmtId="0" fontId="15" fillId="0" borderId="2" xfId="0" applyFont="1" applyFill="1" applyBorder="1" applyAlignment="1" applyProtection="1">
      <alignment vertical="center" wrapText="1"/>
      <protection locked="0"/>
    </xf>
    <xf numFmtId="164" fontId="15" fillId="0" borderId="2" xfId="0" applyNumberFormat="1" applyFont="1" applyFill="1" applyBorder="1" applyAlignment="1" applyProtection="1">
      <alignment vertical="center" wrapText="1"/>
      <protection locked="0"/>
    </xf>
    <xf numFmtId="2" fontId="15" fillId="0" borderId="2" xfId="0" applyNumberFormat="1" applyFont="1" applyFill="1" applyBorder="1" applyAlignment="1" applyProtection="1">
      <alignment vertical="center" wrapText="1"/>
      <protection locked="0"/>
    </xf>
    <xf numFmtId="164" fontId="15" fillId="0" borderId="2" xfId="1" applyNumberFormat="1" applyFont="1" applyFill="1" applyBorder="1" applyAlignment="1" applyProtection="1">
      <alignment vertical="center" wrapText="1"/>
      <protection locked="0"/>
    </xf>
    <xf numFmtId="164" fontId="15" fillId="2" borderId="2" xfId="0" applyNumberFormat="1" applyFont="1" applyFill="1" applyBorder="1" applyAlignment="1" applyProtection="1">
      <alignment vertical="center" wrapText="1"/>
      <protection locked="0"/>
    </xf>
    <xf numFmtId="0" fontId="14" fillId="0" borderId="1" xfId="0" applyFont="1" applyBorder="1" applyAlignment="1" applyProtection="1">
      <alignment horizontal="left" vertical="center" wrapText="1"/>
      <protection locked="0"/>
    </xf>
    <xf numFmtId="0" fontId="14" fillId="0" borderId="1" xfId="0"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2" fontId="15" fillId="0" borderId="1" xfId="0" applyNumberFormat="1" applyFont="1" applyFill="1" applyBorder="1" applyAlignment="1" applyProtection="1">
      <alignment vertical="center" wrapText="1"/>
      <protection locked="0"/>
    </xf>
    <xf numFmtId="164" fontId="15" fillId="0" borderId="1" xfId="1" applyNumberFormat="1" applyFont="1" applyFill="1" applyBorder="1" applyAlignment="1" applyProtection="1">
      <alignment vertical="center" wrapText="1"/>
      <protection locked="0"/>
    </xf>
    <xf numFmtId="164" fontId="15" fillId="2" borderId="1" xfId="0" applyNumberFormat="1" applyFont="1" applyFill="1" applyBorder="1" applyAlignment="1" applyProtection="1">
      <alignment vertical="center" wrapText="1"/>
      <protection locked="0"/>
    </xf>
    <xf numFmtId="0" fontId="15" fillId="0" borderId="15" xfId="0" applyFont="1" applyBorder="1" applyAlignment="1" applyProtection="1">
      <alignment horizontal="left" vertical="center" wrapText="1"/>
      <protection locked="0"/>
    </xf>
    <xf numFmtId="0" fontId="15" fillId="0" borderId="15" xfId="0" applyFont="1" applyBorder="1" applyAlignment="1" applyProtection="1">
      <alignment vertical="center" wrapText="1"/>
      <protection locked="0"/>
    </xf>
    <xf numFmtId="164" fontId="15" fillId="0" borderId="15" xfId="0" applyNumberFormat="1" applyFont="1" applyBorder="1" applyAlignment="1" applyProtection="1">
      <alignment vertical="center" wrapText="1"/>
      <protection locked="0"/>
    </xf>
    <xf numFmtId="2" fontId="15" fillId="0" borderId="15" xfId="0" applyNumberFormat="1" applyFont="1" applyBorder="1" applyAlignment="1" applyProtection="1">
      <alignment vertical="center" wrapText="1"/>
      <protection locked="0"/>
    </xf>
    <xf numFmtId="164" fontId="15" fillId="0" borderId="15" xfId="1" applyNumberFormat="1" applyFont="1" applyBorder="1" applyAlignment="1" applyProtection="1">
      <alignment vertical="center" wrapText="1"/>
      <protection locked="0"/>
    </xf>
    <xf numFmtId="164" fontId="15" fillId="2" borderId="15" xfId="0" applyNumberFormat="1" applyFont="1" applyFill="1" applyBorder="1" applyAlignment="1" applyProtection="1">
      <alignment vertical="center" wrapText="1"/>
      <protection locked="0"/>
    </xf>
    <xf numFmtId="0" fontId="15" fillId="0" borderId="16" xfId="0" applyFont="1" applyBorder="1" applyAlignment="1" applyProtection="1">
      <alignment horizontal="left" vertical="center" wrapText="1"/>
      <protection locked="0"/>
    </xf>
    <xf numFmtId="0" fontId="15" fillId="0" borderId="16" xfId="0" applyFont="1" applyBorder="1" applyAlignment="1" applyProtection="1">
      <alignment vertical="center" wrapText="1"/>
      <protection locked="0"/>
    </xf>
    <xf numFmtId="164" fontId="15" fillId="0" borderId="16" xfId="0" applyNumberFormat="1" applyFont="1" applyBorder="1" applyAlignment="1" applyProtection="1">
      <alignment vertical="center" wrapText="1"/>
      <protection locked="0"/>
    </xf>
    <xf numFmtId="2" fontId="15" fillId="0" borderId="16" xfId="0" applyNumberFormat="1" applyFont="1" applyBorder="1" applyAlignment="1" applyProtection="1">
      <alignment vertical="center" wrapText="1"/>
      <protection locked="0"/>
    </xf>
    <xf numFmtId="164" fontId="15" fillId="0" borderId="16" xfId="1" applyNumberFormat="1" applyFont="1" applyBorder="1" applyAlignment="1" applyProtection="1">
      <alignment vertical="center" wrapText="1"/>
      <protection locked="0"/>
    </xf>
    <xf numFmtId="164" fontId="15" fillId="2" borderId="16" xfId="0" applyNumberFormat="1" applyFont="1" applyFill="1" applyBorder="1" applyAlignment="1" applyProtection="1">
      <alignment vertical="center" wrapText="1"/>
      <protection locked="0"/>
    </xf>
    <xf numFmtId="0" fontId="14" fillId="4" borderId="12" xfId="0" applyFont="1" applyFill="1" applyBorder="1" applyAlignment="1">
      <alignment horizontal="center" vertical="center" wrapText="1"/>
    </xf>
    <xf numFmtId="0" fontId="14" fillId="4" borderId="12" xfId="0" applyFont="1" applyFill="1" applyBorder="1" applyAlignment="1">
      <alignment vertical="center" wrapText="1"/>
    </xf>
    <xf numFmtId="0" fontId="15" fillId="0" borderId="24" xfId="0" applyFont="1" applyBorder="1" applyAlignment="1" applyProtection="1">
      <alignment horizontal="left" vertical="center" wrapText="1"/>
      <protection locked="0"/>
    </xf>
    <xf numFmtId="0" fontId="15" fillId="0" borderId="24" xfId="0" applyFont="1" applyBorder="1" applyAlignment="1" applyProtection="1">
      <alignment vertical="center" wrapText="1"/>
      <protection locked="0"/>
    </xf>
    <xf numFmtId="164" fontId="15" fillId="0" borderId="24" xfId="0" applyNumberFormat="1" applyFont="1" applyBorder="1" applyAlignment="1" applyProtection="1">
      <alignment vertical="center" wrapText="1"/>
      <protection locked="0"/>
    </xf>
    <xf numFmtId="2" fontId="15" fillId="0" borderId="24" xfId="0" applyNumberFormat="1" applyFont="1" applyBorder="1" applyAlignment="1" applyProtection="1">
      <alignment vertical="center" wrapText="1"/>
      <protection locked="0"/>
    </xf>
    <xf numFmtId="164" fontId="15" fillId="0" borderId="24" xfId="1" applyNumberFormat="1" applyFont="1" applyBorder="1" applyAlignment="1" applyProtection="1">
      <alignment vertical="center" wrapText="1"/>
      <protection locked="0"/>
    </xf>
    <xf numFmtId="164" fontId="15" fillId="2" borderId="24" xfId="0" applyNumberFormat="1" applyFont="1" applyFill="1" applyBorder="1" applyAlignment="1" applyProtection="1">
      <alignment vertical="center" wrapText="1"/>
      <protection locked="0"/>
    </xf>
    <xf numFmtId="164" fontId="14" fillId="4" borderId="24" xfId="0" applyNumberFormat="1" applyFont="1" applyFill="1" applyBorder="1" applyAlignment="1">
      <alignment vertical="center" wrapText="1"/>
    </xf>
    <xf numFmtId="165" fontId="14" fillId="2" borderId="24" xfId="1" applyNumberFormat="1" applyFont="1" applyFill="1" applyBorder="1" applyAlignment="1">
      <alignment vertical="center" wrapText="1"/>
    </xf>
    <xf numFmtId="164" fontId="14" fillId="4" borderId="15" xfId="0" applyNumberFormat="1" applyFont="1" applyFill="1" applyBorder="1" applyAlignment="1">
      <alignment vertical="center" wrapText="1"/>
    </xf>
    <xf numFmtId="0" fontId="14" fillId="4" borderId="19" xfId="0" applyFont="1" applyFill="1" applyBorder="1" applyAlignment="1">
      <alignment horizontal="center" vertical="center" wrapText="1"/>
    </xf>
    <xf numFmtId="0" fontId="14" fillId="4" borderId="19" xfId="0" applyFont="1" applyFill="1" applyBorder="1" applyAlignment="1">
      <alignment vertical="center" wrapText="1"/>
    </xf>
    <xf numFmtId="0" fontId="14" fillId="4" borderId="19" xfId="0" applyNumberFormat="1" applyFont="1" applyFill="1" applyBorder="1" applyAlignment="1">
      <alignment vertical="center" wrapText="1"/>
    </xf>
    <xf numFmtId="44" fontId="15" fillId="4" borderId="20" xfId="0" applyNumberFormat="1" applyFont="1" applyFill="1" applyBorder="1" applyAlignment="1">
      <alignment vertical="center" wrapText="1"/>
    </xf>
    <xf numFmtId="0" fontId="3" fillId="2" borderId="0" xfId="0" applyFont="1" applyFill="1" applyAlignment="1" applyProtection="1">
      <alignment horizontal="right" wrapText="1" indent="1"/>
    </xf>
    <xf numFmtId="0" fontId="4" fillId="4" borderId="26" xfId="0" applyFont="1" applyFill="1" applyBorder="1" applyAlignment="1">
      <alignment horizontal="center" vertical="top" wrapText="1"/>
    </xf>
    <xf numFmtId="0" fontId="0" fillId="0" borderId="0" xfId="0" applyAlignment="1">
      <alignment vertical="center"/>
    </xf>
    <xf numFmtId="44" fontId="0" fillId="4" borderId="0" xfId="0" applyNumberFormat="1" applyFill="1"/>
    <xf numFmtId="44" fontId="3" fillId="4" borderId="0" xfId="0" applyNumberFormat="1" applyFont="1" applyFill="1"/>
    <xf numFmtId="166" fontId="5" fillId="4" borderId="25" xfId="2" applyNumberFormat="1" applyFont="1" applyFill="1" applyBorder="1" applyAlignment="1">
      <alignment horizontal="center" vertical="top" wrapText="1"/>
    </xf>
    <xf numFmtId="0" fontId="3" fillId="2" borderId="0" xfId="0" applyFont="1" applyFill="1"/>
    <xf numFmtId="0" fontId="0" fillId="2" borderId="0" xfId="0" applyFill="1"/>
    <xf numFmtId="44" fontId="0" fillId="0" borderId="0" xfId="0" applyNumberFormat="1" applyProtection="1"/>
    <xf numFmtId="0" fontId="3" fillId="2" borderId="0" xfId="0" applyFont="1" applyFill="1" applyAlignment="1">
      <alignment horizontal="left" indent="1"/>
    </xf>
    <xf numFmtId="0" fontId="3" fillId="2" borderId="0" xfId="0" applyFont="1" applyFill="1" applyAlignment="1">
      <alignment horizontal="left" wrapText="1"/>
    </xf>
    <xf numFmtId="0" fontId="3" fillId="2" borderId="6" xfId="0" applyFont="1" applyFill="1" applyBorder="1" applyAlignment="1">
      <alignment horizontal="left" wrapText="1"/>
    </xf>
    <xf numFmtId="0" fontId="0" fillId="2" borderId="0" xfId="0" applyFont="1" applyFill="1" applyAlignment="1">
      <alignment horizontal="left" wrapText="1" indent="2"/>
    </xf>
    <xf numFmtId="0" fontId="9" fillId="5" borderId="27" xfId="0" applyFont="1" applyFill="1" applyBorder="1" applyAlignment="1" applyProtection="1">
      <alignment horizontal="left"/>
    </xf>
    <xf numFmtId="0" fontId="0" fillId="2" borderId="18" xfId="0" applyFill="1" applyBorder="1" applyProtection="1">
      <protection locked="0"/>
    </xf>
    <xf numFmtId="0" fontId="3" fillId="2" borderId="0" xfId="0" applyFont="1" applyFill="1" applyAlignment="1" applyProtection="1">
      <alignment horizontal="right"/>
    </xf>
    <xf numFmtId="0" fontId="0" fillId="2" borderId="6" xfId="0" applyFill="1" applyBorder="1" applyAlignment="1">
      <alignment horizontal="left"/>
    </xf>
    <xf numFmtId="0" fontId="0" fillId="2" borderId="0" xfId="0" applyFont="1" applyFill="1" applyAlignment="1">
      <alignment horizontal="left" vertical="top" wrapText="1" indent="2"/>
    </xf>
    <xf numFmtId="0" fontId="0" fillId="2" borderId="0" xfId="0" applyFont="1" applyFill="1" applyAlignment="1">
      <alignment horizontal="left" wrapText="1" indent="2"/>
    </xf>
    <xf numFmtId="0" fontId="3" fillId="2" borderId="0" xfId="0" applyFont="1" applyFill="1" applyAlignment="1">
      <alignment horizontal="left" wrapText="1"/>
    </xf>
    <xf numFmtId="0" fontId="17" fillId="2" borderId="0" xfId="0" applyFont="1" applyFill="1" applyAlignment="1">
      <alignment horizontal="left" wrapText="1"/>
    </xf>
    <xf numFmtId="0" fontId="3" fillId="2" borderId="21" xfId="0" applyFont="1" applyFill="1" applyBorder="1" applyAlignment="1">
      <alignment horizontal="left" wrapText="1"/>
    </xf>
    <xf numFmtId="0" fontId="3" fillId="2" borderId="22" xfId="0" applyFont="1" applyFill="1" applyBorder="1" applyAlignment="1">
      <alignment horizontal="left" wrapText="1"/>
    </xf>
    <xf numFmtId="0" fontId="3" fillId="2" borderId="34" xfId="0" applyFont="1" applyFill="1" applyBorder="1" applyAlignment="1">
      <alignment horizontal="left" wrapText="1"/>
    </xf>
    <xf numFmtId="0" fontId="3" fillId="2" borderId="35" xfId="0" applyFont="1" applyFill="1" applyBorder="1" applyAlignment="1">
      <alignment horizontal="left" wrapText="1"/>
    </xf>
    <xf numFmtId="0" fontId="3" fillId="2" borderId="0" xfId="0" applyFont="1" applyFill="1" applyBorder="1" applyAlignment="1">
      <alignment horizontal="left" wrapText="1"/>
    </xf>
    <xf numFmtId="0" fontId="3" fillId="2" borderId="36" xfId="0" applyFont="1" applyFill="1" applyBorder="1" applyAlignment="1">
      <alignment horizontal="left" wrapText="1"/>
    </xf>
    <xf numFmtId="0" fontId="3" fillId="2" borderId="37" xfId="0" applyFont="1" applyFill="1" applyBorder="1" applyAlignment="1">
      <alignment horizontal="left" wrapText="1"/>
    </xf>
    <xf numFmtId="0" fontId="3" fillId="2" borderId="6" xfId="0" applyFont="1" applyFill="1" applyBorder="1" applyAlignment="1">
      <alignment horizontal="left" wrapText="1"/>
    </xf>
    <xf numFmtId="0" fontId="3" fillId="2" borderId="38" xfId="0" applyFont="1" applyFill="1" applyBorder="1" applyAlignment="1">
      <alignment horizontal="left" wrapText="1"/>
    </xf>
    <xf numFmtId="0" fontId="0" fillId="2" borderId="29" xfId="0" applyFont="1" applyFill="1" applyBorder="1" applyAlignment="1">
      <alignment horizontal="left" vertical="top" wrapText="1"/>
    </xf>
    <xf numFmtId="0" fontId="0" fillId="2" borderId="30" xfId="0" applyFont="1" applyFill="1" applyBorder="1" applyAlignment="1">
      <alignment horizontal="left" vertical="top" wrapText="1"/>
    </xf>
    <xf numFmtId="0" fontId="0" fillId="2" borderId="31" xfId="0" applyFont="1" applyFill="1" applyBorder="1" applyAlignment="1">
      <alignment horizontal="left" vertical="top" wrapText="1"/>
    </xf>
    <xf numFmtId="0" fontId="0" fillId="2" borderId="32" xfId="0" applyFont="1" applyFill="1" applyBorder="1" applyAlignment="1">
      <alignment horizontal="left" vertical="top" wrapText="1"/>
    </xf>
    <xf numFmtId="0" fontId="0" fillId="2" borderId="28" xfId="0" applyFont="1" applyFill="1" applyBorder="1" applyAlignment="1">
      <alignment horizontal="left" vertical="top" wrapText="1"/>
    </xf>
    <xf numFmtId="0" fontId="0" fillId="2" borderId="33" xfId="0" applyFont="1" applyFill="1" applyBorder="1" applyAlignment="1">
      <alignment horizontal="left" vertical="top" wrapText="1"/>
    </xf>
    <xf numFmtId="0" fontId="3" fillId="2" borderId="29" xfId="0" applyFont="1" applyFill="1" applyBorder="1" applyAlignment="1">
      <alignment horizontal="center" wrapText="1"/>
    </xf>
    <xf numFmtId="0" fontId="3" fillId="2" borderId="30" xfId="0" applyFont="1" applyFill="1" applyBorder="1" applyAlignment="1">
      <alignment horizontal="center" wrapText="1"/>
    </xf>
    <xf numFmtId="0" fontId="3" fillId="2" borderId="31" xfId="0" applyFont="1" applyFill="1" applyBorder="1" applyAlignment="1">
      <alignment horizontal="center" wrapText="1"/>
    </xf>
    <xf numFmtId="0" fontId="3" fillId="2" borderId="32" xfId="0" applyFont="1" applyFill="1" applyBorder="1" applyAlignment="1">
      <alignment horizontal="center" wrapText="1"/>
    </xf>
    <xf numFmtId="0" fontId="3" fillId="2" borderId="28" xfId="0" applyFont="1" applyFill="1" applyBorder="1" applyAlignment="1">
      <alignment horizontal="center" wrapText="1"/>
    </xf>
    <xf numFmtId="0" fontId="3" fillId="2" borderId="33" xfId="0" applyFont="1" applyFill="1" applyBorder="1" applyAlignment="1">
      <alignment horizontal="center" wrapText="1"/>
    </xf>
    <xf numFmtId="0" fontId="3" fillId="0" borderId="0" xfId="0" applyFont="1" applyFill="1" applyAlignment="1">
      <alignment horizontal="left" wrapText="1"/>
    </xf>
    <xf numFmtId="0" fontId="18" fillId="2" borderId="0" xfId="0" applyFont="1" applyFill="1" applyAlignment="1">
      <alignment horizontal="left" wrapText="1"/>
    </xf>
    <xf numFmtId="0" fontId="3" fillId="2" borderId="0" xfId="0" applyFont="1" applyFill="1" applyAlignment="1">
      <alignment horizontal="left" vertical="top" wrapText="1"/>
    </xf>
    <xf numFmtId="0" fontId="8" fillId="3" borderId="8" xfId="0" applyFont="1" applyFill="1" applyBorder="1" applyAlignment="1" applyProtection="1">
      <alignment horizontal="center" vertical="center"/>
    </xf>
    <xf numFmtId="0" fontId="3" fillId="4" borderId="7" xfId="0" applyFont="1" applyFill="1" applyBorder="1" applyAlignment="1" applyProtection="1">
      <alignment horizontal="center"/>
    </xf>
    <xf numFmtId="0" fontId="3" fillId="4" borderId="5" xfId="0" applyFont="1" applyFill="1" applyBorder="1" applyAlignment="1" applyProtection="1">
      <alignment horizontal="center"/>
    </xf>
    <xf numFmtId="0" fontId="7" fillId="6" borderId="0" xfId="0" applyFont="1" applyFill="1" applyAlignment="1" applyProtection="1">
      <alignment horizontal="left" vertical="top" wrapText="1"/>
    </xf>
    <xf numFmtId="0" fontId="0" fillId="2" borderId="8" xfId="0" applyFill="1" applyBorder="1" applyAlignment="1" applyProtection="1">
      <protection locked="0"/>
    </xf>
    <xf numFmtId="0" fontId="0" fillId="2" borderId="8" xfId="0" applyFill="1" applyBorder="1" applyAlignment="1" applyProtection="1">
      <alignment horizontal="left"/>
      <protection locked="0"/>
    </xf>
    <xf numFmtId="0" fontId="0" fillId="2" borderId="18" xfId="0" applyFill="1" applyBorder="1" applyAlignment="1" applyProtection="1">
      <protection locked="0"/>
    </xf>
    <xf numFmtId="0" fontId="9" fillId="5" borderId="27" xfId="0" applyFont="1" applyFill="1" applyBorder="1" applyAlignment="1" applyProtection="1">
      <alignment horizontal="left"/>
    </xf>
    <xf numFmtId="0" fontId="8" fillId="3" borderId="0" xfId="0" applyFont="1" applyFill="1" applyAlignment="1" applyProtection="1">
      <alignment horizontal="center" vertical="center"/>
    </xf>
    <xf numFmtId="0" fontId="3" fillId="4" borderId="0" xfId="0" applyFont="1" applyFill="1" applyAlignment="1" applyProtection="1">
      <alignment horizontal="center"/>
    </xf>
    <xf numFmtId="0" fontId="9" fillId="5" borderId="18" xfId="0" applyFont="1" applyFill="1" applyBorder="1" applyAlignment="1" applyProtection="1">
      <alignment horizontal="left" vertical="center"/>
    </xf>
    <xf numFmtId="0" fontId="3" fillId="5" borderId="8" xfId="0" applyFont="1" applyFill="1" applyBorder="1" applyAlignment="1" applyProtection="1">
      <alignment horizontal="center"/>
    </xf>
    <xf numFmtId="0" fontId="3" fillId="5" borderId="7" xfId="0" applyFont="1" applyFill="1" applyBorder="1" applyAlignment="1" applyProtection="1">
      <alignment horizontal="center"/>
    </xf>
    <xf numFmtId="0" fontId="16" fillId="2" borderId="0" xfId="0" applyFont="1" applyFill="1" applyBorder="1" applyAlignment="1" applyProtection="1">
      <alignment horizontal="center" vertical="center"/>
      <protection locked="0"/>
    </xf>
    <xf numFmtId="0" fontId="0" fillId="2" borderId="8" xfId="0" applyFill="1" applyBorder="1" applyAlignment="1" applyProtection="1"/>
    <xf numFmtId="0" fontId="3" fillId="2" borderId="0" xfId="0" applyFont="1" applyFill="1" applyAlignment="1" applyProtection="1">
      <alignment horizontal="right"/>
    </xf>
    <xf numFmtId="0" fontId="14" fillId="4" borderId="3" xfId="0" applyFont="1" applyFill="1" applyBorder="1" applyAlignment="1" applyProtection="1">
      <alignment horizontal="center" vertical="center" wrapText="1"/>
    </xf>
    <xf numFmtId="0" fontId="14" fillId="4" borderId="11" xfId="0" applyFont="1" applyFill="1" applyBorder="1" applyAlignment="1" applyProtection="1">
      <alignment horizontal="center" vertical="center" wrapText="1"/>
    </xf>
    <xf numFmtId="0" fontId="2" fillId="3" borderId="21" xfId="0" applyFont="1" applyFill="1" applyBorder="1" applyAlignment="1" applyProtection="1">
      <alignment horizontal="left" vertical="center" wrapText="1"/>
      <protection locked="0"/>
    </xf>
    <xf numFmtId="0" fontId="2" fillId="3" borderId="22" xfId="0" applyFont="1" applyFill="1" applyBorder="1" applyAlignment="1" applyProtection="1">
      <alignment horizontal="left" vertical="center" wrapText="1"/>
      <protection locked="0"/>
    </xf>
    <xf numFmtId="0" fontId="2" fillId="3" borderId="23" xfId="0" applyFont="1" applyFill="1" applyBorder="1" applyAlignment="1" applyProtection="1">
      <alignment horizontal="left" vertical="center" wrapText="1"/>
      <protection locked="0"/>
    </xf>
    <xf numFmtId="0" fontId="14" fillId="4" borderId="4"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5" xfId="0" applyFont="1" applyFill="1" applyBorder="1" applyAlignment="1" applyProtection="1">
      <alignment horizontal="center" vertical="center" wrapText="1"/>
    </xf>
    <xf numFmtId="0" fontId="14" fillId="4" borderId="10" xfId="0" applyFont="1" applyFill="1" applyBorder="1" applyAlignment="1" applyProtection="1">
      <alignment horizontal="center" vertical="center" wrapText="1"/>
    </xf>
    <xf numFmtId="0" fontId="14" fillId="4" borderId="13" xfId="0" applyFont="1" applyFill="1" applyBorder="1" applyAlignment="1" applyProtection="1">
      <alignment horizontal="center" vertical="center" wrapText="1"/>
    </xf>
    <xf numFmtId="0" fontId="3" fillId="2" borderId="21" xfId="0" applyFont="1" applyFill="1" applyBorder="1" applyAlignment="1">
      <alignment horizontal="center" wrapText="1"/>
    </xf>
    <xf numFmtId="0" fontId="3" fillId="2" borderId="22" xfId="0" applyFont="1" applyFill="1" applyBorder="1" applyAlignment="1">
      <alignment horizontal="center" wrapText="1"/>
    </xf>
    <xf numFmtId="0" fontId="3" fillId="2" borderId="34" xfId="0" applyFont="1" applyFill="1" applyBorder="1" applyAlignment="1">
      <alignment horizontal="center" wrapText="1"/>
    </xf>
    <xf numFmtId="0" fontId="3" fillId="2" borderId="35" xfId="0" applyFont="1" applyFill="1" applyBorder="1" applyAlignment="1">
      <alignment horizontal="center" wrapText="1"/>
    </xf>
    <xf numFmtId="0" fontId="3" fillId="2" borderId="0" xfId="0" applyFont="1" applyFill="1" applyBorder="1" applyAlignment="1">
      <alignment horizontal="center" wrapText="1"/>
    </xf>
    <xf numFmtId="0" fontId="3" fillId="2" borderId="36" xfId="0" applyFont="1" applyFill="1" applyBorder="1" applyAlignment="1">
      <alignment horizontal="center" wrapText="1"/>
    </xf>
    <xf numFmtId="0" fontId="3" fillId="2" borderId="37" xfId="0" applyFont="1" applyFill="1" applyBorder="1" applyAlignment="1">
      <alignment horizontal="center" wrapText="1"/>
    </xf>
    <xf numFmtId="0" fontId="3" fillId="2" borderId="6" xfId="0" applyFont="1" applyFill="1" applyBorder="1" applyAlignment="1">
      <alignment horizontal="center" wrapText="1"/>
    </xf>
    <xf numFmtId="0" fontId="3" fillId="2" borderId="38" xfId="0" applyFont="1" applyFill="1" applyBorder="1" applyAlignment="1">
      <alignment horizontal="center" wrapText="1"/>
    </xf>
    <xf numFmtId="0" fontId="3" fillId="0" borderId="8" xfId="0" applyFont="1" applyBorder="1" applyAlignment="1">
      <alignment horizontal="center" wrapText="1"/>
    </xf>
    <xf numFmtId="0" fontId="3" fillId="6" borderId="0" xfId="0" applyFont="1" applyFill="1" applyAlignment="1">
      <alignment horizontal="center" vertical="center" wrapText="1"/>
    </xf>
    <xf numFmtId="0" fontId="0" fillId="0" borderId="0" xfId="0" applyAlignment="1">
      <alignment horizontal="left"/>
    </xf>
    <xf numFmtId="0" fontId="17" fillId="0" borderId="0" xfId="0" applyFont="1" applyAlignment="1">
      <alignment horizontal="left" wrapText="1"/>
    </xf>
  </cellXfs>
  <cellStyles count="3">
    <cellStyle name="Currency" xfId="2" builtinId="4"/>
    <cellStyle name="Normal" xfId="0" builtinId="0"/>
    <cellStyle name="Percent" xfId="1" builtinId="5"/>
  </cellStyles>
  <dxfs count="1">
    <dxf>
      <numFmt numFmtId="34" formatCode="_(&quot;$&quot;* #,##0.00_);_(&quot;$&quot;* \(#,##0.00\);_(&quot;$&quot;*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idget.patton\AppData\Local\Microsoft\Windows\Temporary%20Internet%20Files\Content.Outlook\QPSOT0XX\CoC%202014%20THP%20Appl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Variables"/>
      <sheetName val="2A. Sub Detail"/>
      <sheetName val="3A. Project Detail"/>
      <sheetName val="3B.Project Description"/>
      <sheetName val="4A. Services for Part."/>
      <sheetName val="4B. Housing Type &amp; Location"/>
      <sheetName val="4c. HMIS Participation"/>
      <sheetName val="5A. Proj. Part. Households"/>
      <sheetName val="5B. Proj. Part. Subpop"/>
      <sheetName val="5C. Outreach for Participants"/>
      <sheetName val="6A. Std. Perf. Measures"/>
      <sheetName val="6B. Addl. Perf. Measures"/>
      <sheetName val="7A. Funding Request"/>
      <sheetName val="7B. Rent-Leased Units Detail"/>
      <sheetName val="7C. Leased Structure"/>
      <sheetName val="7F. Supportive Services"/>
      <sheetName val="7G. Operating Budget"/>
      <sheetName val="Salary Breakdown"/>
      <sheetName val="7I. Match"/>
      <sheetName val="7I. Leverage"/>
      <sheetName val="Lists (2)"/>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89" displayName="Table189" ref="A5:B14" totalsRowShown="0">
  <autoFilter ref="A5:B14" xr:uid="{00000000-0009-0000-0100-000001000000}"/>
  <tableColumns count="2">
    <tableColumn id="1" xr3:uid="{00000000-0010-0000-0000-000001000000}" name="Budget Line Item"/>
    <tableColumn id="2" xr3:uid="{00000000-0010-0000-0000-000002000000}" name="Total"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0"/>
  <sheetViews>
    <sheetView workbookViewId="0">
      <selection activeCell="B54" sqref="B54"/>
    </sheetView>
  </sheetViews>
  <sheetFormatPr defaultColWidth="9.1796875" defaultRowHeight="14.5" x14ac:dyDescent="0.35"/>
  <cols>
    <col min="1" max="1" width="25" style="124" customWidth="1"/>
    <col min="2" max="4" width="9.1796875" style="124"/>
    <col min="5" max="5" width="7.7265625" style="124" customWidth="1"/>
    <col min="6" max="7" width="13.7265625" style="124" customWidth="1"/>
    <col min="8" max="8" width="42.26953125" style="124" customWidth="1"/>
    <col min="9" max="16384" width="9.1796875" style="124"/>
  </cols>
  <sheetData>
    <row r="1" spans="1:8" ht="21" customHeight="1" thickBot="1" x14ac:dyDescent="0.4">
      <c r="A1" s="123" t="s">
        <v>0</v>
      </c>
      <c r="B1" s="133"/>
      <c r="C1" s="133"/>
      <c r="D1" s="133"/>
    </row>
    <row r="2" spans="1:8" ht="21" customHeight="1" thickBot="1" x14ac:dyDescent="0.4">
      <c r="A2" s="123" t="s">
        <v>1</v>
      </c>
      <c r="B2" s="133"/>
      <c r="C2" s="133"/>
      <c r="D2" s="133"/>
    </row>
    <row r="3" spans="1:8" ht="21" customHeight="1" thickBot="1" x14ac:dyDescent="0.4">
      <c r="A3" s="123" t="s">
        <v>2</v>
      </c>
      <c r="B3" s="133"/>
      <c r="C3" s="133"/>
      <c r="D3" s="133"/>
    </row>
    <row r="4" spans="1:8" ht="21" customHeight="1" thickBot="1" x14ac:dyDescent="0.4">
      <c r="A4" s="123" t="s">
        <v>3</v>
      </c>
      <c r="B4" s="133"/>
      <c r="C4" s="133"/>
      <c r="D4" s="133"/>
    </row>
    <row r="5" spans="1:8" ht="21" customHeight="1" thickBot="1" x14ac:dyDescent="0.4">
      <c r="A5" s="126" t="s">
        <v>4</v>
      </c>
      <c r="B5" s="133"/>
      <c r="C5" s="133"/>
      <c r="D5" s="133"/>
    </row>
    <row r="6" spans="1:8" ht="21" customHeight="1" thickBot="1" x14ac:dyDescent="0.4">
      <c r="A6" s="126" t="s">
        <v>5</v>
      </c>
      <c r="B6" s="133"/>
      <c r="C6" s="133"/>
      <c r="D6" s="133"/>
    </row>
    <row r="7" spans="1:8" ht="21" customHeight="1" thickBot="1" x14ac:dyDescent="0.4">
      <c r="A7" s="126" t="s">
        <v>6</v>
      </c>
      <c r="B7" s="133"/>
      <c r="C7" s="133"/>
      <c r="D7" s="133"/>
    </row>
    <row r="8" spans="1:8" ht="21" customHeight="1" thickBot="1" x14ac:dyDescent="0.4">
      <c r="A8" s="126" t="s">
        <v>7</v>
      </c>
      <c r="B8" s="133"/>
      <c r="C8" s="133"/>
      <c r="D8" s="133"/>
    </row>
    <row r="10" spans="1:8" ht="15" customHeight="1" x14ac:dyDescent="0.35">
      <c r="A10" s="137" t="s">
        <v>8</v>
      </c>
      <c r="B10" s="137"/>
      <c r="C10" s="137"/>
      <c r="D10" s="137"/>
      <c r="E10" s="137"/>
      <c r="F10" s="137"/>
      <c r="G10" s="137"/>
      <c r="H10" s="137"/>
    </row>
    <row r="11" spans="1:8" x14ac:dyDescent="0.35">
      <c r="A11" s="137"/>
      <c r="B11" s="137"/>
      <c r="C11" s="137"/>
      <c r="D11" s="137"/>
      <c r="E11" s="137"/>
      <c r="F11" s="137"/>
      <c r="G11" s="137"/>
      <c r="H11" s="137"/>
    </row>
    <row r="13" spans="1:8" ht="45.75" customHeight="1" x14ac:dyDescent="0.35">
      <c r="A13" s="136" t="s">
        <v>9</v>
      </c>
      <c r="B13" s="136"/>
      <c r="C13" s="136"/>
      <c r="D13" s="136"/>
      <c r="E13" s="136"/>
      <c r="F13" s="136"/>
      <c r="G13" s="136"/>
      <c r="H13" s="136"/>
    </row>
    <row r="14" spans="1:8" ht="45.75" customHeight="1" thickBot="1" x14ac:dyDescent="0.4">
      <c r="A14" s="135" t="s">
        <v>10</v>
      </c>
      <c r="B14" s="135"/>
      <c r="C14" s="135"/>
      <c r="D14" s="135"/>
      <c r="E14" s="128"/>
      <c r="F14" s="127"/>
      <c r="G14" s="127"/>
    </row>
    <row r="15" spans="1:8" ht="14.25" customHeight="1" thickBot="1" x14ac:dyDescent="0.4">
      <c r="A15" s="129"/>
      <c r="B15" s="129"/>
      <c r="C15" s="129"/>
      <c r="D15" s="129"/>
      <c r="E15" s="127"/>
      <c r="F15" s="127"/>
      <c r="G15" s="127"/>
    </row>
    <row r="16" spans="1:8" ht="24" customHeight="1" x14ac:dyDescent="0.35">
      <c r="A16" s="134" t="s">
        <v>11</v>
      </c>
      <c r="B16" s="134"/>
      <c r="C16" s="134"/>
      <c r="D16" s="134"/>
      <c r="E16" s="147"/>
      <c r="F16" s="148"/>
      <c r="G16" s="148"/>
      <c r="H16" s="149"/>
    </row>
    <row r="17" spans="1:9" ht="222.75" customHeight="1" thickBot="1" x14ac:dyDescent="0.4">
      <c r="A17" s="129"/>
      <c r="B17" s="129"/>
      <c r="C17" s="129"/>
      <c r="D17" s="129"/>
      <c r="E17" s="150"/>
      <c r="F17" s="151"/>
      <c r="G17" s="151"/>
      <c r="H17" s="152"/>
    </row>
    <row r="18" spans="1:9" ht="24.75" customHeight="1" x14ac:dyDescent="0.35">
      <c r="A18" s="129"/>
      <c r="B18" s="129"/>
      <c r="C18" s="129"/>
      <c r="D18" s="129"/>
      <c r="E18" s="127"/>
      <c r="F18" s="127"/>
      <c r="G18" s="127"/>
    </row>
    <row r="19" spans="1:9" x14ac:dyDescent="0.35">
      <c r="A19" s="123" t="s">
        <v>12</v>
      </c>
    </row>
    <row r="20" spans="1:9" ht="23.25" customHeight="1" thickBot="1" x14ac:dyDescent="0.4">
      <c r="A20" s="135" t="s">
        <v>13</v>
      </c>
      <c r="B20" s="135"/>
      <c r="C20" s="135"/>
      <c r="D20" s="135"/>
      <c r="E20" s="128"/>
    </row>
    <row r="21" spans="1:9" ht="15" thickBot="1" x14ac:dyDescent="0.4"/>
    <row r="22" spans="1:9" ht="24" customHeight="1" x14ac:dyDescent="0.35">
      <c r="A22" s="135" t="s">
        <v>11</v>
      </c>
      <c r="B22" s="135"/>
      <c r="C22" s="135"/>
      <c r="D22" s="135"/>
      <c r="E22" s="153"/>
      <c r="F22" s="154"/>
      <c r="G22" s="154"/>
      <c r="H22" s="155"/>
    </row>
    <row r="23" spans="1:9" ht="222.75" customHeight="1" thickBot="1" x14ac:dyDescent="0.4">
      <c r="A23" s="129"/>
      <c r="B23" s="129"/>
      <c r="C23" s="129"/>
      <c r="D23" s="129"/>
      <c r="E23" s="156"/>
      <c r="F23" s="157"/>
      <c r="G23" s="157"/>
      <c r="H23" s="158"/>
    </row>
    <row r="25" spans="1:9" ht="15" thickBot="1" x14ac:dyDescent="0.4">
      <c r="A25" s="136" t="s">
        <v>14</v>
      </c>
      <c r="B25" s="136"/>
      <c r="C25" s="136"/>
      <c r="D25" s="136"/>
      <c r="E25" s="136"/>
      <c r="F25" s="136"/>
      <c r="G25" s="136"/>
      <c r="H25" s="136"/>
      <c r="I25" s="128"/>
    </row>
    <row r="26" spans="1:9" ht="15" thickBot="1" x14ac:dyDescent="0.4"/>
    <row r="27" spans="1:9" x14ac:dyDescent="0.35">
      <c r="A27" s="135" t="s">
        <v>15</v>
      </c>
      <c r="B27" s="135"/>
      <c r="C27" s="135"/>
      <c r="D27" s="135"/>
      <c r="E27" s="138"/>
      <c r="F27" s="139"/>
      <c r="G27" s="139"/>
      <c r="H27" s="140"/>
    </row>
    <row r="28" spans="1:9" x14ac:dyDescent="0.35">
      <c r="E28" s="141"/>
      <c r="F28" s="142"/>
      <c r="G28" s="142"/>
      <c r="H28" s="143"/>
    </row>
    <row r="29" spans="1:9" x14ac:dyDescent="0.35">
      <c r="E29" s="141"/>
      <c r="F29" s="142"/>
      <c r="G29" s="142"/>
      <c r="H29" s="143"/>
    </row>
    <row r="30" spans="1:9" x14ac:dyDescent="0.35">
      <c r="E30" s="141"/>
      <c r="F30" s="142"/>
      <c r="G30" s="142"/>
      <c r="H30" s="143"/>
    </row>
    <row r="31" spans="1:9" x14ac:dyDescent="0.35">
      <c r="E31" s="141"/>
      <c r="F31" s="142"/>
      <c r="G31" s="142"/>
      <c r="H31" s="143"/>
    </row>
    <row r="32" spans="1:9" x14ac:dyDescent="0.35">
      <c r="E32" s="141"/>
      <c r="F32" s="142"/>
      <c r="G32" s="142"/>
      <c r="H32" s="143"/>
    </row>
    <row r="33" spans="5:8" x14ac:dyDescent="0.35">
      <c r="E33" s="141"/>
      <c r="F33" s="142"/>
      <c r="G33" s="142"/>
      <c r="H33" s="143"/>
    </row>
    <row r="34" spans="5:8" x14ac:dyDescent="0.35">
      <c r="E34" s="141"/>
      <c r="F34" s="142"/>
      <c r="G34" s="142"/>
      <c r="H34" s="143"/>
    </row>
    <row r="35" spans="5:8" x14ac:dyDescent="0.35">
      <c r="E35" s="141"/>
      <c r="F35" s="142"/>
      <c r="G35" s="142"/>
      <c r="H35" s="143"/>
    </row>
    <row r="36" spans="5:8" x14ac:dyDescent="0.35">
      <c r="E36" s="141"/>
      <c r="F36" s="142"/>
      <c r="G36" s="142"/>
      <c r="H36" s="143"/>
    </row>
    <row r="37" spans="5:8" x14ac:dyDescent="0.35">
      <c r="E37" s="141"/>
      <c r="F37" s="142"/>
      <c r="G37" s="142"/>
      <c r="H37" s="143"/>
    </row>
    <row r="38" spans="5:8" x14ac:dyDescent="0.35">
      <c r="E38" s="141"/>
      <c r="F38" s="142"/>
      <c r="G38" s="142"/>
      <c r="H38" s="143"/>
    </row>
    <row r="39" spans="5:8" x14ac:dyDescent="0.35">
      <c r="E39" s="141"/>
      <c r="F39" s="142"/>
      <c r="G39" s="142"/>
      <c r="H39" s="143"/>
    </row>
    <row r="40" spans="5:8" ht="15" thickBot="1" x14ac:dyDescent="0.4">
      <c r="E40" s="144"/>
      <c r="F40" s="145"/>
      <c r="G40" s="145"/>
      <c r="H40" s="146"/>
    </row>
  </sheetData>
  <mergeCells count="19">
    <mergeCell ref="A25:H25"/>
    <mergeCell ref="E27:H40"/>
    <mergeCell ref="A27:D27"/>
    <mergeCell ref="E16:H17"/>
    <mergeCell ref="A20:D20"/>
    <mergeCell ref="A22:D22"/>
    <mergeCell ref="E22:H23"/>
    <mergeCell ref="B1:D1"/>
    <mergeCell ref="B2:D2"/>
    <mergeCell ref="B3:D3"/>
    <mergeCell ref="A16:D16"/>
    <mergeCell ref="A14:D14"/>
    <mergeCell ref="A13:H13"/>
    <mergeCell ref="A10:H11"/>
    <mergeCell ref="B4:D4"/>
    <mergeCell ref="B5:D5"/>
    <mergeCell ref="B6:D6"/>
    <mergeCell ref="B7:D7"/>
    <mergeCell ref="B8:D8"/>
  </mergeCells>
  <dataValidations count="1">
    <dataValidation type="list" allowBlank="1" showInputMessage="1" showErrorMessage="1" sqref="E14:E15 E20 I25" xr:uid="{00000000-0002-0000-0000-000000000000}">
      <formula1>"Yes,No"</formula1>
    </dataValidation>
  </dataValidations>
  <pageMargins left="0.7" right="0.7" top="0.75" bottom="0.75" header="0.3" footer="0.3"/>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F4580-0270-475D-A8E6-960727DC9C04}">
  <dimension ref="A1:H44"/>
  <sheetViews>
    <sheetView topLeftCell="A19" zoomScale="79" zoomScaleNormal="58" workbookViewId="0">
      <selection activeCell="A29" sqref="A29:H29"/>
    </sheetView>
  </sheetViews>
  <sheetFormatPr defaultColWidth="9.1796875" defaultRowHeight="14.5" x14ac:dyDescent="0.35"/>
  <cols>
    <col min="1" max="1" width="25" style="124" customWidth="1"/>
    <col min="2" max="4" width="9.1796875" style="124"/>
    <col min="5" max="5" width="7.7265625" style="124" customWidth="1"/>
    <col min="6" max="7" width="13.7265625" style="124" customWidth="1"/>
    <col min="8" max="8" width="42.26953125" style="124" customWidth="1"/>
    <col min="9" max="16384" width="9.1796875" style="124"/>
  </cols>
  <sheetData>
    <row r="1" spans="1:8" x14ac:dyDescent="0.35">
      <c r="A1" s="160" t="s">
        <v>16</v>
      </c>
      <c r="B1" s="137"/>
      <c r="C1" s="137"/>
      <c r="D1" s="137"/>
      <c r="E1" s="137"/>
      <c r="F1" s="137"/>
      <c r="G1" s="137"/>
      <c r="H1" s="137"/>
    </row>
    <row r="2" spans="1:8" ht="45.75" customHeight="1" thickBot="1" x14ac:dyDescent="0.4">
      <c r="A2" s="136" t="s">
        <v>17</v>
      </c>
      <c r="B2" s="136"/>
      <c r="C2" s="136"/>
      <c r="D2" s="136"/>
      <c r="E2" s="136"/>
      <c r="F2" s="136"/>
      <c r="G2" s="136"/>
      <c r="H2" s="136"/>
    </row>
    <row r="3" spans="1:8" ht="24" customHeight="1" x14ac:dyDescent="0.35">
      <c r="A3" s="134"/>
      <c r="B3" s="134"/>
      <c r="C3" s="134"/>
      <c r="D3" s="134"/>
      <c r="E3" s="147"/>
      <c r="F3" s="148"/>
      <c r="G3" s="148"/>
      <c r="H3" s="149"/>
    </row>
    <row r="4" spans="1:8" ht="222.75" customHeight="1" thickBot="1" x14ac:dyDescent="0.4">
      <c r="A4" s="129"/>
      <c r="B4" s="129"/>
      <c r="C4" s="129"/>
      <c r="D4" s="129"/>
      <c r="E4" s="150"/>
      <c r="F4" s="151"/>
      <c r="G4" s="151"/>
      <c r="H4" s="152"/>
    </row>
    <row r="5" spans="1:8" ht="24.75" customHeight="1" x14ac:dyDescent="0.35">
      <c r="A5" s="129"/>
      <c r="B5" s="129"/>
      <c r="C5" s="129"/>
      <c r="D5" s="129"/>
      <c r="E5" s="127"/>
      <c r="F5" s="127"/>
      <c r="G5" s="127"/>
    </row>
    <row r="6" spans="1:8" ht="37" customHeight="1" x14ac:dyDescent="0.35">
      <c r="A6" s="161" t="s">
        <v>18</v>
      </c>
      <c r="B6" s="161"/>
      <c r="C6" s="161"/>
      <c r="D6" s="161"/>
      <c r="E6" s="161"/>
      <c r="F6" s="161"/>
      <c r="G6" s="161"/>
      <c r="H6" s="161"/>
    </row>
    <row r="7" spans="1:8" ht="15" thickBot="1" x14ac:dyDescent="0.4"/>
    <row r="8" spans="1:8" ht="24" customHeight="1" x14ac:dyDescent="0.35">
      <c r="A8" s="135"/>
      <c r="B8" s="135"/>
      <c r="C8" s="135"/>
      <c r="D8" s="135"/>
      <c r="E8" s="153"/>
      <c r="F8" s="154"/>
      <c r="G8" s="154"/>
      <c r="H8" s="155"/>
    </row>
    <row r="9" spans="1:8" ht="222.75" customHeight="1" thickBot="1" x14ac:dyDescent="0.4">
      <c r="A9" s="129"/>
      <c r="B9" s="129"/>
      <c r="C9" s="129"/>
      <c r="D9" s="129"/>
      <c r="E9" s="156"/>
      <c r="F9" s="157"/>
      <c r="G9" s="157"/>
      <c r="H9" s="158"/>
    </row>
    <row r="11" spans="1:8" ht="59.15" customHeight="1" x14ac:dyDescent="0.35">
      <c r="A11" s="136" t="s">
        <v>19</v>
      </c>
      <c r="B11" s="136"/>
      <c r="C11" s="136"/>
      <c r="D11" s="136"/>
      <c r="E11" s="136"/>
      <c r="F11" s="136"/>
      <c r="G11" s="136"/>
      <c r="H11" s="136"/>
    </row>
    <row r="12" spans="1:8" ht="15" thickBot="1" x14ac:dyDescent="0.4"/>
    <row r="13" spans="1:8" x14ac:dyDescent="0.35">
      <c r="A13" s="135"/>
      <c r="B13" s="135"/>
      <c r="C13" s="135"/>
      <c r="D13" s="135"/>
      <c r="E13" s="138"/>
      <c r="F13" s="139"/>
      <c r="G13" s="139"/>
      <c r="H13" s="140"/>
    </row>
    <row r="14" spans="1:8" x14ac:dyDescent="0.35">
      <c r="E14" s="141"/>
      <c r="F14" s="142"/>
      <c r="G14" s="142"/>
      <c r="H14" s="143"/>
    </row>
    <row r="15" spans="1:8" x14ac:dyDescent="0.35">
      <c r="E15" s="141"/>
      <c r="F15" s="142"/>
      <c r="G15" s="142"/>
      <c r="H15" s="143"/>
    </row>
    <row r="16" spans="1:8" x14ac:dyDescent="0.35">
      <c r="E16" s="141"/>
      <c r="F16" s="142"/>
      <c r="G16" s="142"/>
      <c r="H16" s="143"/>
    </row>
    <row r="17" spans="1:8" x14ac:dyDescent="0.35">
      <c r="E17" s="141"/>
      <c r="F17" s="142"/>
      <c r="G17" s="142"/>
      <c r="H17" s="143"/>
    </row>
    <row r="18" spans="1:8" x14ac:dyDescent="0.35">
      <c r="E18" s="141"/>
      <c r="F18" s="142"/>
      <c r="G18" s="142"/>
      <c r="H18" s="143"/>
    </row>
    <row r="19" spans="1:8" x14ac:dyDescent="0.35">
      <c r="E19" s="141"/>
      <c r="F19" s="142"/>
      <c r="G19" s="142"/>
      <c r="H19" s="143"/>
    </row>
    <row r="20" spans="1:8" x14ac:dyDescent="0.35">
      <c r="E20" s="141"/>
      <c r="F20" s="142"/>
      <c r="G20" s="142"/>
      <c r="H20" s="143"/>
    </row>
    <row r="21" spans="1:8" x14ac:dyDescent="0.35">
      <c r="E21" s="141"/>
      <c r="F21" s="142"/>
      <c r="G21" s="142"/>
      <c r="H21" s="143"/>
    </row>
    <row r="22" spans="1:8" x14ac:dyDescent="0.35">
      <c r="E22" s="141"/>
      <c r="F22" s="142"/>
      <c r="G22" s="142"/>
      <c r="H22" s="143"/>
    </row>
    <row r="23" spans="1:8" x14ac:dyDescent="0.35">
      <c r="E23" s="141"/>
      <c r="F23" s="142"/>
      <c r="G23" s="142"/>
      <c r="H23" s="143"/>
    </row>
    <row r="24" spans="1:8" x14ac:dyDescent="0.35">
      <c r="E24" s="141"/>
      <c r="F24" s="142"/>
      <c r="G24" s="142"/>
      <c r="H24" s="143"/>
    </row>
    <row r="25" spans="1:8" x14ac:dyDescent="0.35">
      <c r="E25" s="141"/>
      <c r="F25" s="142"/>
      <c r="G25" s="142"/>
      <c r="H25" s="143"/>
    </row>
    <row r="26" spans="1:8" ht="15" thickBot="1" x14ac:dyDescent="0.4">
      <c r="E26" s="144"/>
      <c r="F26" s="145"/>
      <c r="G26" s="145"/>
      <c r="H26" s="146"/>
    </row>
    <row r="29" spans="1:8" ht="38.25" customHeight="1" x14ac:dyDescent="0.35">
      <c r="A29" s="159" t="s">
        <v>181</v>
      </c>
      <c r="B29" s="159"/>
      <c r="C29" s="159"/>
      <c r="D29" s="159"/>
      <c r="E29" s="159"/>
      <c r="F29" s="159"/>
      <c r="G29" s="159"/>
      <c r="H29" s="159"/>
    </row>
    <row r="30" spans="1:8" ht="15" thickBot="1" x14ac:dyDescent="0.4"/>
    <row r="31" spans="1:8" x14ac:dyDescent="0.35">
      <c r="A31" s="135"/>
      <c r="B31" s="135"/>
      <c r="C31" s="135"/>
      <c r="D31" s="135"/>
      <c r="E31" s="138"/>
      <c r="F31" s="139"/>
      <c r="G31" s="139"/>
      <c r="H31" s="140"/>
    </row>
    <row r="32" spans="1:8" x14ac:dyDescent="0.35">
      <c r="E32" s="141"/>
      <c r="F32" s="142"/>
      <c r="G32" s="142"/>
      <c r="H32" s="143"/>
    </row>
    <row r="33" spans="5:8" x14ac:dyDescent="0.35">
      <c r="E33" s="141"/>
      <c r="F33" s="142"/>
      <c r="G33" s="142"/>
      <c r="H33" s="143"/>
    </row>
    <row r="34" spans="5:8" x14ac:dyDescent="0.35">
      <c r="E34" s="141"/>
      <c r="F34" s="142"/>
      <c r="G34" s="142"/>
      <c r="H34" s="143"/>
    </row>
    <row r="35" spans="5:8" x14ac:dyDescent="0.35">
      <c r="E35" s="141"/>
      <c r="F35" s="142"/>
      <c r="G35" s="142"/>
      <c r="H35" s="143"/>
    </row>
    <row r="36" spans="5:8" x14ac:dyDescent="0.35">
      <c r="E36" s="141"/>
      <c r="F36" s="142"/>
      <c r="G36" s="142"/>
      <c r="H36" s="143"/>
    </row>
    <row r="37" spans="5:8" x14ac:dyDescent="0.35">
      <c r="E37" s="141"/>
      <c r="F37" s="142"/>
      <c r="G37" s="142"/>
      <c r="H37" s="143"/>
    </row>
    <row r="38" spans="5:8" x14ac:dyDescent="0.35">
      <c r="E38" s="141"/>
      <c r="F38" s="142"/>
      <c r="G38" s="142"/>
      <c r="H38" s="143"/>
    </row>
    <row r="39" spans="5:8" x14ac:dyDescent="0.35">
      <c r="E39" s="141"/>
      <c r="F39" s="142"/>
      <c r="G39" s="142"/>
      <c r="H39" s="143"/>
    </row>
    <row r="40" spans="5:8" x14ac:dyDescent="0.35">
      <c r="E40" s="141"/>
      <c r="F40" s="142"/>
      <c r="G40" s="142"/>
      <c r="H40" s="143"/>
    </row>
    <row r="41" spans="5:8" x14ac:dyDescent="0.35">
      <c r="E41" s="141"/>
      <c r="F41" s="142"/>
      <c r="G41" s="142"/>
      <c r="H41" s="143"/>
    </row>
    <row r="42" spans="5:8" x14ac:dyDescent="0.35">
      <c r="E42" s="141"/>
      <c r="F42" s="142"/>
      <c r="G42" s="142"/>
      <c r="H42" s="143"/>
    </row>
    <row r="43" spans="5:8" x14ac:dyDescent="0.35">
      <c r="E43" s="141"/>
      <c r="F43" s="142"/>
      <c r="G43" s="142"/>
      <c r="H43" s="143"/>
    </row>
    <row r="44" spans="5:8" ht="15" thickBot="1" x14ac:dyDescent="0.4">
      <c r="E44" s="144"/>
      <c r="F44" s="145"/>
      <c r="G44" s="145"/>
      <c r="H44" s="146"/>
    </row>
  </sheetData>
  <mergeCells count="13">
    <mergeCell ref="A29:H29"/>
    <mergeCell ref="A31:D31"/>
    <mergeCell ref="E31:H44"/>
    <mergeCell ref="A1:H1"/>
    <mergeCell ref="A2:H2"/>
    <mergeCell ref="A3:D3"/>
    <mergeCell ref="E3:H4"/>
    <mergeCell ref="A6:H6"/>
    <mergeCell ref="A8:D8"/>
    <mergeCell ref="E8:H9"/>
    <mergeCell ref="A11:H11"/>
    <mergeCell ref="A13:D13"/>
    <mergeCell ref="E13:H2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0">
    <pageSetUpPr fitToPage="1"/>
  </sheetPr>
  <dimension ref="A1:J202"/>
  <sheetViews>
    <sheetView tabSelected="1" zoomScale="65" zoomScaleNormal="65" zoomScaleSheetLayoutView="100" workbookViewId="0">
      <pane ySplit="5" topLeftCell="A117" activePane="bottomLeft" state="frozen"/>
      <selection activeCell="B9" sqref="B9"/>
      <selection pane="bottomLeft" activeCell="A129" sqref="A129:H129"/>
    </sheetView>
  </sheetViews>
  <sheetFormatPr defaultRowHeight="14.5" x14ac:dyDescent="0.35"/>
  <cols>
    <col min="1" max="1" width="65.54296875" style="13" bestFit="1" customWidth="1"/>
    <col min="2" max="2" width="15.7265625" style="13" bestFit="1" customWidth="1"/>
    <col min="3" max="3" width="25.7265625" style="13" customWidth="1"/>
    <col min="4" max="4" width="14.81640625" style="13" customWidth="1"/>
    <col min="5" max="5" width="15.54296875" style="13" customWidth="1"/>
    <col min="6" max="6" width="15" style="13" customWidth="1"/>
    <col min="7" max="7" width="15.54296875" style="13" customWidth="1"/>
    <col min="8" max="8" width="19.7265625" style="13" bestFit="1" customWidth="1"/>
    <col min="9" max="10" width="12.54296875" style="13" bestFit="1" customWidth="1"/>
    <col min="11" max="255" width="9.1796875" style="13"/>
    <col min="256" max="256" width="65.54296875" style="13" bestFit="1" customWidth="1"/>
    <col min="257" max="257" width="15.7265625" style="13" bestFit="1" customWidth="1"/>
    <col min="258" max="258" width="18.54296875" style="13" customWidth="1"/>
    <col min="259" max="259" width="14.81640625" style="13" customWidth="1"/>
    <col min="260" max="260" width="13.81640625" style="13" bestFit="1" customWidth="1"/>
    <col min="261" max="261" width="17.7265625" style="13" customWidth="1"/>
    <col min="262" max="262" width="20.81640625" style="13" bestFit="1" customWidth="1"/>
    <col min="263" max="263" width="19.7265625" style="13" bestFit="1" customWidth="1"/>
    <col min="264" max="264" width="9.1796875" style="13"/>
    <col min="265" max="265" width="56.81640625" style="13" customWidth="1"/>
    <col min="266" max="511" width="9.1796875" style="13"/>
    <col min="512" max="512" width="65.54296875" style="13" bestFit="1" customWidth="1"/>
    <col min="513" max="513" width="15.7265625" style="13" bestFit="1" customWidth="1"/>
    <col min="514" max="514" width="18.54296875" style="13" customWidth="1"/>
    <col min="515" max="515" width="14.81640625" style="13" customWidth="1"/>
    <col min="516" max="516" width="13.81640625" style="13" bestFit="1" customWidth="1"/>
    <col min="517" max="517" width="17.7265625" style="13" customWidth="1"/>
    <col min="518" max="518" width="20.81640625" style="13" bestFit="1" customWidth="1"/>
    <col min="519" max="519" width="19.7265625" style="13" bestFit="1" customWidth="1"/>
    <col min="520" max="520" width="9.1796875" style="13"/>
    <col min="521" max="521" width="56.81640625" style="13" customWidth="1"/>
    <col min="522" max="767" width="9.1796875" style="13"/>
    <col min="768" max="768" width="65.54296875" style="13" bestFit="1" customWidth="1"/>
    <col min="769" max="769" width="15.7265625" style="13" bestFit="1" customWidth="1"/>
    <col min="770" max="770" width="18.54296875" style="13" customWidth="1"/>
    <col min="771" max="771" width="14.81640625" style="13" customWidth="1"/>
    <col min="772" max="772" width="13.81640625" style="13" bestFit="1" customWidth="1"/>
    <col min="773" max="773" width="17.7265625" style="13" customWidth="1"/>
    <col min="774" max="774" width="20.81640625" style="13" bestFit="1" customWidth="1"/>
    <col min="775" max="775" width="19.7265625" style="13" bestFit="1" customWidth="1"/>
    <col min="776" max="776" width="9.1796875" style="13"/>
    <col min="777" max="777" width="56.81640625" style="13" customWidth="1"/>
    <col min="778" max="1023" width="9.1796875" style="13"/>
    <col min="1024" max="1024" width="65.54296875" style="13" bestFit="1" customWidth="1"/>
    <col min="1025" max="1025" width="15.7265625" style="13" bestFit="1" customWidth="1"/>
    <col min="1026" max="1026" width="18.54296875" style="13" customWidth="1"/>
    <col min="1027" max="1027" width="14.81640625" style="13" customWidth="1"/>
    <col min="1028" max="1028" width="13.81640625" style="13" bestFit="1" customWidth="1"/>
    <col min="1029" max="1029" width="17.7265625" style="13" customWidth="1"/>
    <col min="1030" max="1030" width="20.81640625" style="13" bestFit="1" customWidth="1"/>
    <col min="1031" max="1031" width="19.7265625" style="13" bestFit="1" customWidth="1"/>
    <col min="1032" max="1032" width="9.1796875" style="13"/>
    <col min="1033" max="1033" width="56.81640625" style="13" customWidth="1"/>
    <col min="1034" max="1279" width="9.1796875" style="13"/>
    <col min="1280" max="1280" width="65.54296875" style="13" bestFit="1" customWidth="1"/>
    <col min="1281" max="1281" width="15.7265625" style="13" bestFit="1" customWidth="1"/>
    <col min="1282" max="1282" width="18.54296875" style="13" customWidth="1"/>
    <col min="1283" max="1283" width="14.81640625" style="13" customWidth="1"/>
    <col min="1284" max="1284" width="13.81640625" style="13" bestFit="1" customWidth="1"/>
    <col min="1285" max="1285" width="17.7265625" style="13" customWidth="1"/>
    <col min="1286" max="1286" width="20.81640625" style="13" bestFit="1" customWidth="1"/>
    <col min="1287" max="1287" width="19.7265625" style="13" bestFit="1" customWidth="1"/>
    <col min="1288" max="1288" width="9.1796875" style="13"/>
    <col min="1289" max="1289" width="56.81640625" style="13" customWidth="1"/>
    <col min="1290" max="1535" width="9.1796875" style="13"/>
    <col min="1536" max="1536" width="65.54296875" style="13" bestFit="1" customWidth="1"/>
    <col min="1537" max="1537" width="15.7265625" style="13" bestFit="1" customWidth="1"/>
    <col min="1538" max="1538" width="18.54296875" style="13" customWidth="1"/>
    <col min="1539" max="1539" width="14.81640625" style="13" customWidth="1"/>
    <col min="1540" max="1540" width="13.81640625" style="13" bestFit="1" customWidth="1"/>
    <col min="1541" max="1541" width="17.7265625" style="13" customWidth="1"/>
    <col min="1542" max="1542" width="20.81640625" style="13" bestFit="1" customWidth="1"/>
    <col min="1543" max="1543" width="19.7265625" style="13" bestFit="1" customWidth="1"/>
    <col min="1544" max="1544" width="9.1796875" style="13"/>
    <col min="1545" max="1545" width="56.81640625" style="13" customWidth="1"/>
    <col min="1546" max="1791" width="9.1796875" style="13"/>
    <col min="1792" max="1792" width="65.54296875" style="13" bestFit="1" customWidth="1"/>
    <col min="1793" max="1793" width="15.7265625" style="13" bestFit="1" customWidth="1"/>
    <col min="1794" max="1794" width="18.54296875" style="13" customWidth="1"/>
    <col min="1795" max="1795" width="14.81640625" style="13" customWidth="1"/>
    <col min="1796" max="1796" width="13.81640625" style="13" bestFit="1" customWidth="1"/>
    <col min="1797" max="1797" width="17.7265625" style="13" customWidth="1"/>
    <col min="1798" max="1798" width="20.81640625" style="13" bestFit="1" customWidth="1"/>
    <col min="1799" max="1799" width="19.7265625" style="13" bestFit="1" customWidth="1"/>
    <col min="1800" max="1800" width="9.1796875" style="13"/>
    <col min="1801" max="1801" width="56.81640625" style="13" customWidth="1"/>
    <col min="1802" max="2047" width="9.1796875" style="13"/>
    <col min="2048" max="2048" width="65.54296875" style="13" bestFit="1" customWidth="1"/>
    <col min="2049" max="2049" width="15.7265625" style="13" bestFit="1" customWidth="1"/>
    <col min="2050" max="2050" width="18.54296875" style="13" customWidth="1"/>
    <col min="2051" max="2051" width="14.81640625" style="13" customWidth="1"/>
    <col min="2052" max="2052" width="13.81640625" style="13" bestFit="1" customWidth="1"/>
    <col min="2053" max="2053" width="17.7265625" style="13" customWidth="1"/>
    <col min="2054" max="2054" width="20.81640625" style="13" bestFit="1" customWidth="1"/>
    <col min="2055" max="2055" width="19.7265625" style="13" bestFit="1" customWidth="1"/>
    <col min="2056" max="2056" width="9.1796875" style="13"/>
    <col min="2057" max="2057" width="56.81640625" style="13" customWidth="1"/>
    <col min="2058" max="2303" width="9.1796875" style="13"/>
    <col min="2304" max="2304" width="65.54296875" style="13" bestFit="1" customWidth="1"/>
    <col min="2305" max="2305" width="15.7265625" style="13" bestFit="1" customWidth="1"/>
    <col min="2306" max="2306" width="18.54296875" style="13" customWidth="1"/>
    <col min="2307" max="2307" width="14.81640625" style="13" customWidth="1"/>
    <col min="2308" max="2308" width="13.81640625" style="13" bestFit="1" customWidth="1"/>
    <col min="2309" max="2309" width="17.7265625" style="13" customWidth="1"/>
    <col min="2310" max="2310" width="20.81640625" style="13" bestFit="1" customWidth="1"/>
    <col min="2311" max="2311" width="19.7265625" style="13" bestFit="1" customWidth="1"/>
    <col min="2312" max="2312" width="9.1796875" style="13"/>
    <col min="2313" max="2313" width="56.81640625" style="13" customWidth="1"/>
    <col min="2314" max="2559" width="9.1796875" style="13"/>
    <col min="2560" max="2560" width="65.54296875" style="13" bestFit="1" customWidth="1"/>
    <col min="2561" max="2561" width="15.7265625" style="13" bestFit="1" customWidth="1"/>
    <col min="2562" max="2562" width="18.54296875" style="13" customWidth="1"/>
    <col min="2563" max="2563" width="14.81640625" style="13" customWidth="1"/>
    <col min="2564" max="2564" width="13.81640625" style="13" bestFit="1" customWidth="1"/>
    <col min="2565" max="2565" width="17.7265625" style="13" customWidth="1"/>
    <col min="2566" max="2566" width="20.81640625" style="13" bestFit="1" customWidth="1"/>
    <col min="2567" max="2567" width="19.7265625" style="13" bestFit="1" customWidth="1"/>
    <col min="2568" max="2568" width="9.1796875" style="13"/>
    <col min="2569" max="2569" width="56.81640625" style="13" customWidth="1"/>
    <col min="2570" max="2815" width="9.1796875" style="13"/>
    <col min="2816" max="2816" width="65.54296875" style="13" bestFit="1" customWidth="1"/>
    <col min="2817" max="2817" width="15.7265625" style="13" bestFit="1" customWidth="1"/>
    <col min="2818" max="2818" width="18.54296875" style="13" customWidth="1"/>
    <col min="2819" max="2819" width="14.81640625" style="13" customWidth="1"/>
    <col min="2820" max="2820" width="13.81640625" style="13" bestFit="1" customWidth="1"/>
    <col min="2821" max="2821" width="17.7265625" style="13" customWidth="1"/>
    <col min="2822" max="2822" width="20.81640625" style="13" bestFit="1" customWidth="1"/>
    <col min="2823" max="2823" width="19.7265625" style="13" bestFit="1" customWidth="1"/>
    <col min="2824" max="2824" width="9.1796875" style="13"/>
    <col min="2825" max="2825" width="56.81640625" style="13" customWidth="1"/>
    <col min="2826" max="3071" width="9.1796875" style="13"/>
    <col min="3072" max="3072" width="65.54296875" style="13" bestFit="1" customWidth="1"/>
    <col min="3073" max="3073" width="15.7265625" style="13" bestFit="1" customWidth="1"/>
    <col min="3074" max="3074" width="18.54296875" style="13" customWidth="1"/>
    <col min="3075" max="3075" width="14.81640625" style="13" customWidth="1"/>
    <col min="3076" max="3076" width="13.81640625" style="13" bestFit="1" customWidth="1"/>
    <col min="3077" max="3077" width="17.7265625" style="13" customWidth="1"/>
    <col min="3078" max="3078" width="20.81640625" style="13" bestFit="1" customWidth="1"/>
    <col min="3079" max="3079" width="19.7265625" style="13" bestFit="1" customWidth="1"/>
    <col min="3080" max="3080" width="9.1796875" style="13"/>
    <col min="3081" max="3081" width="56.81640625" style="13" customWidth="1"/>
    <col min="3082" max="3327" width="9.1796875" style="13"/>
    <col min="3328" max="3328" width="65.54296875" style="13" bestFit="1" customWidth="1"/>
    <col min="3329" max="3329" width="15.7265625" style="13" bestFit="1" customWidth="1"/>
    <col min="3330" max="3330" width="18.54296875" style="13" customWidth="1"/>
    <col min="3331" max="3331" width="14.81640625" style="13" customWidth="1"/>
    <col min="3332" max="3332" width="13.81640625" style="13" bestFit="1" customWidth="1"/>
    <col min="3333" max="3333" width="17.7265625" style="13" customWidth="1"/>
    <col min="3334" max="3334" width="20.81640625" style="13" bestFit="1" customWidth="1"/>
    <col min="3335" max="3335" width="19.7265625" style="13" bestFit="1" customWidth="1"/>
    <col min="3336" max="3336" width="9.1796875" style="13"/>
    <col min="3337" max="3337" width="56.81640625" style="13" customWidth="1"/>
    <col min="3338" max="3583" width="9.1796875" style="13"/>
    <col min="3584" max="3584" width="65.54296875" style="13" bestFit="1" customWidth="1"/>
    <col min="3585" max="3585" width="15.7265625" style="13" bestFit="1" customWidth="1"/>
    <col min="3586" max="3586" width="18.54296875" style="13" customWidth="1"/>
    <col min="3587" max="3587" width="14.81640625" style="13" customWidth="1"/>
    <col min="3588" max="3588" width="13.81640625" style="13" bestFit="1" customWidth="1"/>
    <col min="3589" max="3589" width="17.7265625" style="13" customWidth="1"/>
    <col min="3590" max="3590" width="20.81640625" style="13" bestFit="1" customWidth="1"/>
    <col min="3591" max="3591" width="19.7265625" style="13" bestFit="1" customWidth="1"/>
    <col min="3592" max="3592" width="9.1796875" style="13"/>
    <col min="3593" max="3593" width="56.81640625" style="13" customWidth="1"/>
    <col min="3594" max="3839" width="9.1796875" style="13"/>
    <col min="3840" max="3840" width="65.54296875" style="13" bestFit="1" customWidth="1"/>
    <col min="3841" max="3841" width="15.7265625" style="13" bestFit="1" customWidth="1"/>
    <col min="3842" max="3842" width="18.54296875" style="13" customWidth="1"/>
    <col min="3843" max="3843" width="14.81640625" style="13" customWidth="1"/>
    <col min="3844" max="3844" width="13.81640625" style="13" bestFit="1" customWidth="1"/>
    <col min="3845" max="3845" width="17.7265625" style="13" customWidth="1"/>
    <col min="3846" max="3846" width="20.81640625" style="13" bestFit="1" customWidth="1"/>
    <col min="3847" max="3847" width="19.7265625" style="13" bestFit="1" customWidth="1"/>
    <col min="3848" max="3848" width="9.1796875" style="13"/>
    <col min="3849" max="3849" width="56.81640625" style="13" customWidth="1"/>
    <col min="3850" max="4095" width="9.1796875" style="13"/>
    <col min="4096" max="4096" width="65.54296875" style="13" bestFit="1" customWidth="1"/>
    <col min="4097" max="4097" width="15.7265625" style="13" bestFit="1" customWidth="1"/>
    <col min="4098" max="4098" width="18.54296875" style="13" customWidth="1"/>
    <col min="4099" max="4099" width="14.81640625" style="13" customWidth="1"/>
    <col min="4100" max="4100" width="13.81640625" style="13" bestFit="1" customWidth="1"/>
    <col min="4101" max="4101" width="17.7265625" style="13" customWidth="1"/>
    <col min="4102" max="4102" width="20.81640625" style="13" bestFit="1" customWidth="1"/>
    <col min="4103" max="4103" width="19.7265625" style="13" bestFit="1" customWidth="1"/>
    <col min="4104" max="4104" width="9.1796875" style="13"/>
    <col min="4105" max="4105" width="56.81640625" style="13" customWidth="1"/>
    <col min="4106" max="4351" width="9.1796875" style="13"/>
    <col min="4352" max="4352" width="65.54296875" style="13" bestFit="1" customWidth="1"/>
    <col min="4353" max="4353" width="15.7265625" style="13" bestFit="1" customWidth="1"/>
    <col min="4354" max="4354" width="18.54296875" style="13" customWidth="1"/>
    <col min="4355" max="4355" width="14.81640625" style="13" customWidth="1"/>
    <col min="4356" max="4356" width="13.81640625" style="13" bestFit="1" customWidth="1"/>
    <col min="4357" max="4357" width="17.7265625" style="13" customWidth="1"/>
    <col min="4358" max="4358" width="20.81640625" style="13" bestFit="1" customWidth="1"/>
    <col min="4359" max="4359" width="19.7265625" style="13" bestFit="1" customWidth="1"/>
    <col min="4360" max="4360" width="9.1796875" style="13"/>
    <col min="4361" max="4361" width="56.81640625" style="13" customWidth="1"/>
    <col min="4362" max="4607" width="9.1796875" style="13"/>
    <col min="4608" max="4608" width="65.54296875" style="13" bestFit="1" customWidth="1"/>
    <col min="4609" max="4609" width="15.7265625" style="13" bestFit="1" customWidth="1"/>
    <col min="4610" max="4610" width="18.54296875" style="13" customWidth="1"/>
    <col min="4611" max="4611" width="14.81640625" style="13" customWidth="1"/>
    <col min="4612" max="4612" width="13.81640625" style="13" bestFit="1" customWidth="1"/>
    <col min="4613" max="4613" width="17.7265625" style="13" customWidth="1"/>
    <col min="4614" max="4614" width="20.81640625" style="13" bestFit="1" customWidth="1"/>
    <col min="4615" max="4615" width="19.7265625" style="13" bestFit="1" customWidth="1"/>
    <col min="4616" max="4616" width="9.1796875" style="13"/>
    <col min="4617" max="4617" width="56.81640625" style="13" customWidth="1"/>
    <col min="4618" max="4863" width="9.1796875" style="13"/>
    <col min="4864" max="4864" width="65.54296875" style="13" bestFit="1" customWidth="1"/>
    <col min="4865" max="4865" width="15.7265625" style="13" bestFit="1" customWidth="1"/>
    <col min="4866" max="4866" width="18.54296875" style="13" customWidth="1"/>
    <col min="4867" max="4867" width="14.81640625" style="13" customWidth="1"/>
    <col min="4868" max="4868" width="13.81640625" style="13" bestFit="1" customWidth="1"/>
    <col min="4869" max="4869" width="17.7265625" style="13" customWidth="1"/>
    <col min="4870" max="4870" width="20.81640625" style="13" bestFit="1" customWidth="1"/>
    <col min="4871" max="4871" width="19.7265625" style="13" bestFit="1" customWidth="1"/>
    <col min="4872" max="4872" width="9.1796875" style="13"/>
    <col min="4873" max="4873" width="56.81640625" style="13" customWidth="1"/>
    <col min="4874" max="5119" width="9.1796875" style="13"/>
    <col min="5120" max="5120" width="65.54296875" style="13" bestFit="1" customWidth="1"/>
    <col min="5121" max="5121" width="15.7265625" style="13" bestFit="1" customWidth="1"/>
    <col min="5122" max="5122" width="18.54296875" style="13" customWidth="1"/>
    <col min="5123" max="5123" width="14.81640625" style="13" customWidth="1"/>
    <col min="5124" max="5124" width="13.81640625" style="13" bestFit="1" customWidth="1"/>
    <col min="5125" max="5125" width="17.7265625" style="13" customWidth="1"/>
    <col min="5126" max="5126" width="20.81640625" style="13" bestFit="1" customWidth="1"/>
    <col min="5127" max="5127" width="19.7265625" style="13" bestFit="1" customWidth="1"/>
    <col min="5128" max="5128" width="9.1796875" style="13"/>
    <col min="5129" max="5129" width="56.81640625" style="13" customWidth="1"/>
    <col min="5130" max="5375" width="9.1796875" style="13"/>
    <col min="5376" max="5376" width="65.54296875" style="13" bestFit="1" customWidth="1"/>
    <col min="5377" max="5377" width="15.7265625" style="13" bestFit="1" customWidth="1"/>
    <col min="5378" max="5378" width="18.54296875" style="13" customWidth="1"/>
    <col min="5379" max="5379" width="14.81640625" style="13" customWidth="1"/>
    <col min="5380" max="5380" width="13.81640625" style="13" bestFit="1" customWidth="1"/>
    <col min="5381" max="5381" width="17.7265625" style="13" customWidth="1"/>
    <col min="5382" max="5382" width="20.81640625" style="13" bestFit="1" customWidth="1"/>
    <col min="5383" max="5383" width="19.7265625" style="13" bestFit="1" customWidth="1"/>
    <col min="5384" max="5384" width="9.1796875" style="13"/>
    <col min="5385" max="5385" width="56.81640625" style="13" customWidth="1"/>
    <col min="5386" max="5631" width="9.1796875" style="13"/>
    <col min="5632" max="5632" width="65.54296875" style="13" bestFit="1" customWidth="1"/>
    <col min="5633" max="5633" width="15.7265625" style="13" bestFit="1" customWidth="1"/>
    <col min="5634" max="5634" width="18.54296875" style="13" customWidth="1"/>
    <col min="5635" max="5635" width="14.81640625" style="13" customWidth="1"/>
    <col min="5636" max="5636" width="13.81640625" style="13" bestFit="1" customWidth="1"/>
    <col min="5637" max="5637" width="17.7265625" style="13" customWidth="1"/>
    <col min="5638" max="5638" width="20.81640625" style="13" bestFit="1" customWidth="1"/>
    <col min="5639" max="5639" width="19.7265625" style="13" bestFit="1" customWidth="1"/>
    <col min="5640" max="5640" width="9.1796875" style="13"/>
    <col min="5641" max="5641" width="56.81640625" style="13" customWidth="1"/>
    <col min="5642" max="5887" width="9.1796875" style="13"/>
    <col min="5888" max="5888" width="65.54296875" style="13" bestFit="1" customWidth="1"/>
    <col min="5889" max="5889" width="15.7265625" style="13" bestFit="1" customWidth="1"/>
    <col min="5890" max="5890" width="18.54296875" style="13" customWidth="1"/>
    <col min="5891" max="5891" width="14.81640625" style="13" customWidth="1"/>
    <col min="5892" max="5892" width="13.81640625" style="13" bestFit="1" customWidth="1"/>
    <col min="5893" max="5893" width="17.7265625" style="13" customWidth="1"/>
    <col min="5894" max="5894" width="20.81640625" style="13" bestFit="1" customWidth="1"/>
    <col min="5895" max="5895" width="19.7265625" style="13" bestFit="1" customWidth="1"/>
    <col min="5896" max="5896" width="9.1796875" style="13"/>
    <col min="5897" max="5897" width="56.81640625" style="13" customWidth="1"/>
    <col min="5898" max="6143" width="9.1796875" style="13"/>
    <col min="6144" max="6144" width="65.54296875" style="13" bestFit="1" customWidth="1"/>
    <col min="6145" max="6145" width="15.7265625" style="13" bestFit="1" customWidth="1"/>
    <col min="6146" max="6146" width="18.54296875" style="13" customWidth="1"/>
    <col min="6147" max="6147" width="14.81640625" style="13" customWidth="1"/>
    <col min="6148" max="6148" width="13.81640625" style="13" bestFit="1" customWidth="1"/>
    <col min="6149" max="6149" width="17.7265625" style="13" customWidth="1"/>
    <col min="6150" max="6150" width="20.81640625" style="13" bestFit="1" customWidth="1"/>
    <col min="6151" max="6151" width="19.7265625" style="13" bestFit="1" customWidth="1"/>
    <col min="6152" max="6152" width="9.1796875" style="13"/>
    <col min="6153" max="6153" width="56.81640625" style="13" customWidth="1"/>
    <col min="6154" max="6399" width="9.1796875" style="13"/>
    <col min="6400" max="6400" width="65.54296875" style="13" bestFit="1" customWidth="1"/>
    <col min="6401" max="6401" width="15.7265625" style="13" bestFit="1" customWidth="1"/>
    <col min="6402" max="6402" width="18.54296875" style="13" customWidth="1"/>
    <col min="6403" max="6403" width="14.81640625" style="13" customWidth="1"/>
    <col min="6404" max="6404" width="13.81640625" style="13" bestFit="1" customWidth="1"/>
    <col min="6405" max="6405" width="17.7265625" style="13" customWidth="1"/>
    <col min="6406" max="6406" width="20.81640625" style="13" bestFit="1" customWidth="1"/>
    <col min="6407" max="6407" width="19.7265625" style="13" bestFit="1" customWidth="1"/>
    <col min="6408" max="6408" width="9.1796875" style="13"/>
    <col min="6409" max="6409" width="56.81640625" style="13" customWidth="1"/>
    <col min="6410" max="6655" width="9.1796875" style="13"/>
    <col min="6656" max="6656" width="65.54296875" style="13" bestFit="1" customWidth="1"/>
    <col min="6657" max="6657" width="15.7265625" style="13" bestFit="1" customWidth="1"/>
    <col min="6658" max="6658" width="18.54296875" style="13" customWidth="1"/>
    <col min="6659" max="6659" width="14.81640625" style="13" customWidth="1"/>
    <col min="6660" max="6660" width="13.81640625" style="13" bestFit="1" customWidth="1"/>
    <col min="6661" max="6661" width="17.7265625" style="13" customWidth="1"/>
    <col min="6662" max="6662" width="20.81640625" style="13" bestFit="1" customWidth="1"/>
    <col min="6663" max="6663" width="19.7265625" style="13" bestFit="1" customWidth="1"/>
    <col min="6664" max="6664" width="9.1796875" style="13"/>
    <col min="6665" max="6665" width="56.81640625" style="13" customWidth="1"/>
    <col min="6666" max="6911" width="9.1796875" style="13"/>
    <col min="6912" max="6912" width="65.54296875" style="13" bestFit="1" customWidth="1"/>
    <col min="6913" max="6913" width="15.7265625" style="13" bestFit="1" customWidth="1"/>
    <col min="6914" max="6914" width="18.54296875" style="13" customWidth="1"/>
    <col min="6915" max="6915" width="14.81640625" style="13" customWidth="1"/>
    <col min="6916" max="6916" width="13.81640625" style="13" bestFit="1" customWidth="1"/>
    <col min="6917" max="6917" width="17.7265625" style="13" customWidth="1"/>
    <col min="6918" max="6918" width="20.81640625" style="13" bestFit="1" customWidth="1"/>
    <col min="6919" max="6919" width="19.7265625" style="13" bestFit="1" customWidth="1"/>
    <col min="6920" max="6920" width="9.1796875" style="13"/>
    <col min="6921" max="6921" width="56.81640625" style="13" customWidth="1"/>
    <col min="6922" max="7167" width="9.1796875" style="13"/>
    <col min="7168" max="7168" width="65.54296875" style="13" bestFit="1" customWidth="1"/>
    <col min="7169" max="7169" width="15.7265625" style="13" bestFit="1" customWidth="1"/>
    <col min="7170" max="7170" width="18.54296875" style="13" customWidth="1"/>
    <col min="7171" max="7171" width="14.81640625" style="13" customWidth="1"/>
    <col min="7172" max="7172" width="13.81640625" style="13" bestFit="1" customWidth="1"/>
    <col min="7173" max="7173" width="17.7265625" style="13" customWidth="1"/>
    <col min="7174" max="7174" width="20.81640625" style="13" bestFit="1" customWidth="1"/>
    <col min="7175" max="7175" width="19.7265625" style="13" bestFit="1" customWidth="1"/>
    <col min="7176" max="7176" width="9.1796875" style="13"/>
    <col min="7177" max="7177" width="56.81640625" style="13" customWidth="1"/>
    <col min="7178" max="7423" width="9.1796875" style="13"/>
    <col min="7424" max="7424" width="65.54296875" style="13" bestFit="1" customWidth="1"/>
    <col min="7425" max="7425" width="15.7265625" style="13" bestFit="1" customWidth="1"/>
    <col min="7426" max="7426" width="18.54296875" style="13" customWidth="1"/>
    <col min="7427" max="7427" width="14.81640625" style="13" customWidth="1"/>
    <col min="7428" max="7428" width="13.81640625" style="13" bestFit="1" customWidth="1"/>
    <col min="7429" max="7429" width="17.7265625" style="13" customWidth="1"/>
    <col min="7430" max="7430" width="20.81640625" style="13" bestFit="1" customWidth="1"/>
    <col min="7431" max="7431" width="19.7265625" style="13" bestFit="1" customWidth="1"/>
    <col min="7432" max="7432" width="9.1796875" style="13"/>
    <col min="7433" max="7433" width="56.81640625" style="13" customWidth="1"/>
    <col min="7434" max="7679" width="9.1796875" style="13"/>
    <col min="7680" max="7680" width="65.54296875" style="13" bestFit="1" customWidth="1"/>
    <col min="7681" max="7681" width="15.7265625" style="13" bestFit="1" customWidth="1"/>
    <col min="7682" max="7682" width="18.54296875" style="13" customWidth="1"/>
    <col min="7683" max="7683" width="14.81640625" style="13" customWidth="1"/>
    <col min="7684" max="7684" width="13.81640625" style="13" bestFit="1" customWidth="1"/>
    <col min="7685" max="7685" width="17.7265625" style="13" customWidth="1"/>
    <col min="7686" max="7686" width="20.81640625" style="13" bestFit="1" customWidth="1"/>
    <col min="7687" max="7687" width="19.7265625" style="13" bestFit="1" customWidth="1"/>
    <col min="7688" max="7688" width="9.1796875" style="13"/>
    <col min="7689" max="7689" width="56.81640625" style="13" customWidth="1"/>
    <col min="7690" max="7935" width="9.1796875" style="13"/>
    <col min="7936" max="7936" width="65.54296875" style="13" bestFit="1" customWidth="1"/>
    <col min="7937" max="7937" width="15.7265625" style="13" bestFit="1" customWidth="1"/>
    <col min="7938" max="7938" width="18.54296875" style="13" customWidth="1"/>
    <col min="7939" max="7939" width="14.81640625" style="13" customWidth="1"/>
    <col min="7940" max="7940" width="13.81640625" style="13" bestFit="1" customWidth="1"/>
    <col min="7941" max="7941" width="17.7265625" style="13" customWidth="1"/>
    <col min="7942" max="7942" width="20.81640625" style="13" bestFit="1" customWidth="1"/>
    <col min="7943" max="7943" width="19.7265625" style="13" bestFit="1" customWidth="1"/>
    <col min="7944" max="7944" width="9.1796875" style="13"/>
    <col min="7945" max="7945" width="56.81640625" style="13" customWidth="1"/>
    <col min="7946" max="8191" width="9.1796875" style="13"/>
    <col min="8192" max="8192" width="65.54296875" style="13" bestFit="1" customWidth="1"/>
    <col min="8193" max="8193" width="15.7265625" style="13" bestFit="1" customWidth="1"/>
    <col min="8194" max="8194" width="18.54296875" style="13" customWidth="1"/>
    <col min="8195" max="8195" width="14.81640625" style="13" customWidth="1"/>
    <col min="8196" max="8196" width="13.81640625" style="13" bestFit="1" customWidth="1"/>
    <col min="8197" max="8197" width="17.7265625" style="13" customWidth="1"/>
    <col min="8198" max="8198" width="20.81640625" style="13" bestFit="1" customWidth="1"/>
    <col min="8199" max="8199" width="19.7265625" style="13" bestFit="1" customWidth="1"/>
    <col min="8200" max="8200" width="9.1796875" style="13"/>
    <col min="8201" max="8201" width="56.81640625" style="13" customWidth="1"/>
    <col min="8202" max="8447" width="9.1796875" style="13"/>
    <col min="8448" max="8448" width="65.54296875" style="13" bestFit="1" customWidth="1"/>
    <col min="8449" max="8449" width="15.7265625" style="13" bestFit="1" customWidth="1"/>
    <col min="8450" max="8450" width="18.54296875" style="13" customWidth="1"/>
    <col min="8451" max="8451" width="14.81640625" style="13" customWidth="1"/>
    <col min="8452" max="8452" width="13.81640625" style="13" bestFit="1" customWidth="1"/>
    <col min="8453" max="8453" width="17.7265625" style="13" customWidth="1"/>
    <col min="8454" max="8454" width="20.81640625" style="13" bestFit="1" customWidth="1"/>
    <col min="8455" max="8455" width="19.7265625" style="13" bestFit="1" customWidth="1"/>
    <col min="8456" max="8456" width="9.1796875" style="13"/>
    <col min="8457" max="8457" width="56.81640625" style="13" customWidth="1"/>
    <col min="8458" max="8703" width="9.1796875" style="13"/>
    <col min="8704" max="8704" width="65.54296875" style="13" bestFit="1" customWidth="1"/>
    <col min="8705" max="8705" width="15.7265625" style="13" bestFit="1" customWidth="1"/>
    <col min="8706" max="8706" width="18.54296875" style="13" customWidth="1"/>
    <col min="8707" max="8707" width="14.81640625" style="13" customWidth="1"/>
    <col min="8708" max="8708" width="13.81640625" style="13" bestFit="1" customWidth="1"/>
    <col min="8709" max="8709" width="17.7265625" style="13" customWidth="1"/>
    <col min="8710" max="8710" width="20.81640625" style="13" bestFit="1" customWidth="1"/>
    <col min="8711" max="8711" width="19.7265625" style="13" bestFit="1" customWidth="1"/>
    <col min="8712" max="8712" width="9.1796875" style="13"/>
    <col min="8713" max="8713" width="56.81640625" style="13" customWidth="1"/>
    <col min="8714" max="8959" width="9.1796875" style="13"/>
    <col min="8960" max="8960" width="65.54296875" style="13" bestFit="1" customWidth="1"/>
    <col min="8961" max="8961" width="15.7265625" style="13" bestFit="1" customWidth="1"/>
    <col min="8962" max="8962" width="18.54296875" style="13" customWidth="1"/>
    <col min="8963" max="8963" width="14.81640625" style="13" customWidth="1"/>
    <col min="8964" max="8964" width="13.81640625" style="13" bestFit="1" customWidth="1"/>
    <col min="8965" max="8965" width="17.7265625" style="13" customWidth="1"/>
    <col min="8966" max="8966" width="20.81640625" style="13" bestFit="1" customWidth="1"/>
    <col min="8967" max="8967" width="19.7265625" style="13" bestFit="1" customWidth="1"/>
    <col min="8968" max="8968" width="9.1796875" style="13"/>
    <col min="8969" max="8969" width="56.81640625" style="13" customWidth="1"/>
    <col min="8970" max="9215" width="9.1796875" style="13"/>
    <col min="9216" max="9216" width="65.54296875" style="13" bestFit="1" customWidth="1"/>
    <col min="9217" max="9217" width="15.7265625" style="13" bestFit="1" customWidth="1"/>
    <col min="9218" max="9218" width="18.54296875" style="13" customWidth="1"/>
    <col min="9219" max="9219" width="14.81640625" style="13" customWidth="1"/>
    <col min="9220" max="9220" width="13.81640625" style="13" bestFit="1" customWidth="1"/>
    <col min="9221" max="9221" width="17.7265625" style="13" customWidth="1"/>
    <col min="9222" max="9222" width="20.81640625" style="13" bestFit="1" customWidth="1"/>
    <col min="9223" max="9223" width="19.7265625" style="13" bestFit="1" customWidth="1"/>
    <col min="9224" max="9224" width="9.1796875" style="13"/>
    <col min="9225" max="9225" width="56.81640625" style="13" customWidth="1"/>
    <col min="9226" max="9471" width="9.1796875" style="13"/>
    <col min="9472" max="9472" width="65.54296875" style="13" bestFit="1" customWidth="1"/>
    <col min="9473" max="9473" width="15.7265625" style="13" bestFit="1" customWidth="1"/>
    <col min="9474" max="9474" width="18.54296875" style="13" customWidth="1"/>
    <col min="9475" max="9475" width="14.81640625" style="13" customWidth="1"/>
    <col min="9476" max="9476" width="13.81640625" style="13" bestFit="1" customWidth="1"/>
    <col min="9477" max="9477" width="17.7265625" style="13" customWidth="1"/>
    <col min="9478" max="9478" width="20.81640625" style="13" bestFit="1" customWidth="1"/>
    <col min="9479" max="9479" width="19.7265625" style="13" bestFit="1" customWidth="1"/>
    <col min="9480" max="9480" width="9.1796875" style="13"/>
    <col min="9481" max="9481" width="56.81640625" style="13" customWidth="1"/>
    <col min="9482" max="9727" width="9.1796875" style="13"/>
    <col min="9728" max="9728" width="65.54296875" style="13" bestFit="1" customWidth="1"/>
    <col min="9729" max="9729" width="15.7265625" style="13" bestFit="1" customWidth="1"/>
    <col min="9730" max="9730" width="18.54296875" style="13" customWidth="1"/>
    <col min="9731" max="9731" width="14.81640625" style="13" customWidth="1"/>
    <col min="9732" max="9732" width="13.81640625" style="13" bestFit="1" customWidth="1"/>
    <col min="9733" max="9733" width="17.7265625" style="13" customWidth="1"/>
    <col min="9734" max="9734" width="20.81640625" style="13" bestFit="1" customWidth="1"/>
    <col min="9735" max="9735" width="19.7265625" style="13" bestFit="1" customWidth="1"/>
    <col min="9736" max="9736" width="9.1796875" style="13"/>
    <col min="9737" max="9737" width="56.81640625" style="13" customWidth="1"/>
    <col min="9738" max="9983" width="9.1796875" style="13"/>
    <col min="9984" max="9984" width="65.54296875" style="13" bestFit="1" customWidth="1"/>
    <col min="9985" max="9985" width="15.7265625" style="13" bestFit="1" customWidth="1"/>
    <col min="9986" max="9986" width="18.54296875" style="13" customWidth="1"/>
    <col min="9987" max="9987" width="14.81640625" style="13" customWidth="1"/>
    <col min="9988" max="9988" width="13.81640625" style="13" bestFit="1" customWidth="1"/>
    <col min="9989" max="9989" width="17.7265625" style="13" customWidth="1"/>
    <col min="9990" max="9990" width="20.81640625" style="13" bestFit="1" customWidth="1"/>
    <col min="9991" max="9991" width="19.7265625" style="13" bestFit="1" customWidth="1"/>
    <col min="9992" max="9992" width="9.1796875" style="13"/>
    <col min="9993" max="9993" width="56.81640625" style="13" customWidth="1"/>
    <col min="9994" max="10239" width="9.1796875" style="13"/>
    <col min="10240" max="10240" width="65.54296875" style="13" bestFit="1" customWidth="1"/>
    <col min="10241" max="10241" width="15.7265625" style="13" bestFit="1" customWidth="1"/>
    <col min="10242" max="10242" width="18.54296875" style="13" customWidth="1"/>
    <col min="10243" max="10243" width="14.81640625" style="13" customWidth="1"/>
    <col min="10244" max="10244" width="13.81640625" style="13" bestFit="1" customWidth="1"/>
    <col min="10245" max="10245" width="17.7265625" style="13" customWidth="1"/>
    <col min="10246" max="10246" width="20.81640625" style="13" bestFit="1" customWidth="1"/>
    <col min="10247" max="10247" width="19.7265625" style="13" bestFit="1" customWidth="1"/>
    <col min="10248" max="10248" width="9.1796875" style="13"/>
    <col min="10249" max="10249" width="56.81640625" style="13" customWidth="1"/>
    <col min="10250" max="10495" width="9.1796875" style="13"/>
    <col min="10496" max="10496" width="65.54296875" style="13" bestFit="1" customWidth="1"/>
    <col min="10497" max="10497" width="15.7265625" style="13" bestFit="1" customWidth="1"/>
    <col min="10498" max="10498" width="18.54296875" style="13" customWidth="1"/>
    <col min="10499" max="10499" width="14.81640625" style="13" customWidth="1"/>
    <col min="10500" max="10500" width="13.81640625" style="13" bestFit="1" customWidth="1"/>
    <col min="10501" max="10501" width="17.7265625" style="13" customWidth="1"/>
    <col min="10502" max="10502" width="20.81640625" style="13" bestFit="1" customWidth="1"/>
    <col min="10503" max="10503" width="19.7265625" style="13" bestFit="1" customWidth="1"/>
    <col min="10504" max="10504" width="9.1796875" style="13"/>
    <col min="10505" max="10505" width="56.81640625" style="13" customWidth="1"/>
    <col min="10506" max="10751" width="9.1796875" style="13"/>
    <col min="10752" max="10752" width="65.54296875" style="13" bestFit="1" customWidth="1"/>
    <col min="10753" max="10753" width="15.7265625" style="13" bestFit="1" customWidth="1"/>
    <col min="10754" max="10754" width="18.54296875" style="13" customWidth="1"/>
    <col min="10755" max="10755" width="14.81640625" style="13" customWidth="1"/>
    <col min="10756" max="10756" width="13.81640625" style="13" bestFit="1" customWidth="1"/>
    <col min="10757" max="10757" width="17.7265625" style="13" customWidth="1"/>
    <col min="10758" max="10758" width="20.81640625" style="13" bestFit="1" customWidth="1"/>
    <col min="10759" max="10759" width="19.7265625" style="13" bestFit="1" customWidth="1"/>
    <col min="10760" max="10760" width="9.1796875" style="13"/>
    <col min="10761" max="10761" width="56.81640625" style="13" customWidth="1"/>
    <col min="10762" max="11007" width="9.1796875" style="13"/>
    <col min="11008" max="11008" width="65.54296875" style="13" bestFit="1" customWidth="1"/>
    <col min="11009" max="11009" width="15.7265625" style="13" bestFit="1" customWidth="1"/>
    <col min="11010" max="11010" width="18.54296875" style="13" customWidth="1"/>
    <col min="11011" max="11011" width="14.81640625" style="13" customWidth="1"/>
    <col min="11012" max="11012" width="13.81640625" style="13" bestFit="1" customWidth="1"/>
    <col min="11013" max="11013" width="17.7265625" style="13" customWidth="1"/>
    <col min="11014" max="11014" width="20.81640625" style="13" bestFit="1" customWidth="1"/>
    <col min="11015" max="11015" width="19.7265625" style="13" bestFit="1" customWidth="1"/>
    <col min="11016" max="11016" width="9.1796875" style="13"/>
    <col min="11017" max="11017" width="56.81640625" style="13" customWidth="1"/>
    <col min="11018" max="11263" width="9.1796875" style="13"/>
    <col min="11264" max="11264" width="65.54296875" style="13" bestFit="1" customWidth="1"/>
    <col min="11265" max="11265" width="15.7265625" style="13" bestFit="1" customWidth="1"/>
    <col min="11266" max="11266" width="18.54296875" style="13" customWidth="1"/>
    <col min="11267" max="11267" width="14.81640625" style="13" customWidth="1"/>
    <col min="11268" max="11268" width="13.81640625" style="13" bestFit="1" customWidth="1"/>
    <col min="11269" max="11269" width="17.7265625" style="13" customWidth="1"/>
    <col min="11270" max="11270" width="20.81640625" style="13" bestFit="1" customWidth="1"/>
    <col min="11271" max="11271" width="19.7265625" style="13" bestFit="1" customWidth="1"/>
    <col min="11272" max="11272" width="9.1796875" style="13"/>
    <col min="11273" max="11273" width="56.81640625" style="13" customWidth="1"/>
    <col min="11274" max="11519" width="9.1796875" style="13"/>
    <col min="11520" max="11520" width="65.54296875" style="13" bestFit="1" customWidth="1"/>
    <col min="11521" max="11521" width="15.7265625" style="13" bestFit="1" customWidth="1"/>
    <col min="11522" max="11522" width="18.54296875" style="13" customWidth="1"/>
    <col min="11523" max="11523" width="14.81640625" style="13" customWidth="1"/>
    <col min="11524" max="11524" width="13.81640625" style="13" bestFit="1" customWidth="1"/>
    <col min="11525" max="11525" width="17.7265625" style="13" customWidth="1"/>
    <col min="11526" max="11526" width="20.81640625" style="13" bestFit="1" customWidth="1"/>
    <col min="11527" max="11527" width="19.7265625" style="13" bestFit="1" customWidth="1"/>
    <col min="11528" max="11528" width="9.1796875" style="13"/>
    <col min="11529" max="11529" width="56.81640625" style="13" customWidth="1"/>
    <col min="11530" max="11775" width="9.1796875" style="13"/>
    <col min="11776" max="11776" width="65.54296875" style="13" bestFit="1" customWidth="1"/>
    <col min="11777" max="11777" width="15.7265625" style="13" bestFit="1" customWidth="1"/>
    <col min="11778" max="11778" width="18.54296875" style="13" customWidth="1"/>
    <col min="11779" max="11779" width="14.81640625" style="13" customWidth="1"/>
    <col min="11780" max="11780" width="13.81640625" style="13" bestFit="1" customWidth="1"/>
    <col min="11781" max="11781" width="17.7265625" style="13" customWidth="1"/>
    <col min="11782" max="11782" width="20.81640625" style="13" bestFit="1" customWidth="1"/>
    <col min="11783" max="11783" width="19.7265625" style="13" bestFit="1" customWidth="1"/>
    <col min="11784" max="11784" width="9.1796875" style="13"/>
    <col min="11785" max="11785" width="56.81640625" style="13" customWidth="1"/>
    <col min="11786" max="12031" width="9.1796875" style="13"/>
    <col min="12032" max="12032" width="65.54296875" style="13" bestFit="1" customWidth="1"/>
    <col min="12033" max="12033" width="15.7265625" style="13" bestFit="1" customWidth="1"/>
    <col min="12034" max="12034" width="18.54296875" style="13" customWidth="1"/>
    <col min="12035" max="12035" width="14.81640625" style="13" customWidth="1"/>
    <col min="12036" max="12036" width="13.81640625" style="13" bestFit="1" customWidth="1"/>
    <col min="12037" max="12037" width="17.7265625" style="13" customWidth="1"/>
    <col min="12038" max="12038" width="20.81640625" style="13" bestFit="1" customWidth="1"/>
    <col min="12039" max="12039" width="19.7265625" style="13" bestFit="1" customWidth="1"/>
    <col min="12040" max="12040" width="9.1796875" style="13"/>
    <col min="12041" max="12041" width="56.81640625" style="13" customWidth="1"/>
    <col min="12042" max="12287" width="9.1796875" style="13"/>
    <col min="12288" max="12288" width="65.54296875" style="13" bestFit="1" customWidth="1"/>
    <col min="12289" max="12289" width="15.7265625" style="13" bestFit="1" customWidth="1"/>
    <col min="12290" max="12290" width="18.54296875" style="13" customWidth="1"/>
    <col min="12291" max="12291" width="14.81640625" style="13" customWidth="1"/>
    <col min="12292" max="12292" width="13.81640625" style="13" bestFit="1" customWidth="1"/>
    <col min="12293" max="12293" width="17.7265625" style="13" customWidth="1"/>
    <col min="12294" max="12294" width="20.81640625" style="13" bestFit="1" customWidth="1"/>
    <col min="12295" max="12295" width="19.7265625" style="13" bestFit="1" customWidth="1"/>
    <col min="12296" max="12296" width="9.1796875" style="13"/>
    <col min="12297" max="12297" width="56.81640625" style="13" customWidth="1"/>
    <col min="12298" max="12543" width="9.1796875" style="13"/>
    <col min="12544" max="12544" width="65.54296875" style="13" bestFit="1" customWidth="1"/>
    <col min="12545" max="12545" width="15.7265625" style="13" bestFit="1" customWidth="1"/>
    <col min="12546" max="12546" width="18.54296875" style="13" customWidth="1"/>
    <col min="12547" max="12547" width="14.81640625" style="13" customWidth="1"/>
    <col min="12548" max="12548" width="13.81640625" style="13" bestFit="1" customWidth="1"/>
    <col min="12549" max="12549" width="17.7265625" style="13" customWidth="1"/>
    <col min="12550" max="12550" width="20.81640625" style="13" bestFit="1" customWidth="1"/>
    <col min="12551" max="12551" width="19.7265625" style="13" bestFit="1" customWidth="1"/>
    <col min="12552" max="12552" width="9.1796875" style="13"/>
    <col min="12553" max="12553" width="56.81640625" style="13" customWidth="1"/>
    <col min="12554" max="12799" width="9.1796875" style="13"/>
    <col min="12800" max="12800" width="65.54296875" style="13" bestFit="1" customWidth="1"/>
    <col min="12801" max="12801" width="15.7265625" style="13" bestFit="1" customWidth="1"/>
    <col min="12802" max="12802" width="18.54296875" style="13" customWidth="1"/>
    <col min="12803" max="12803" width="14.81640625" style="13" customWidth="1"/>
    <col min="12804" max="12804" width="13.81640625" style="13" bestFit="1" customWidth="1"/>
    <col min="12805" max="12805" width="17.7265625" style="13" customWidth="1"/>
    <col min="12806" max="12806" width="20.81640625" style="13" bestFit="1" customWidth="1"/>
    <col min="12807" max="12807" width="19.7265625" style="13" bestFit="1" customWidth="1"/>
    <col min="12808" max="12808" width="9.1796875" style="13"/>
    <col min="12809" max="12809" width="56.81640625" style="13" customWidth="1"/>
    <col min="12810" max="13055" width="9.1796875" style="13"/>
    <col min="13056" max="13056" width="65.54296875" style="13" bestFit="1" customWidth="1"/>
    <col min="13057" max="13057" width="15.7265625" style="13" bestFit="1" customWidth="1"/>
    <col min="13058" max="13058" width="18.54296875" style="13" customWidth="1"/>
    <col min="13059" max="13059" width="14.81640625" style="13" customWidth="1"/>
    <col min="13060" max="13060" width="13.81640625" style="13" bestFit="1" customWidth="1"/>
    <col min="13061" max="13061" width="17.7265625" style="13" customWidth="1"/>
    <col min="13062" max="13062" width="20.81640625" style="13" bestFit="1" customWidth="1"/>
    <col min="13063" max="13063" width="19.7265625" style="13" bestFit="1" customWidth="1"/>
    <col min="13064" max="13064" width="9.1796875" style="13"/>
    <col min="13065" max="13065" width="56.81640625" style="13" customWidth="1"/>
    <col min="13066" max="13311" width="9.1796875" style="13"/>
    <col min="13312" max="13312" width="65.54296875" style="13" bestFit="1" customWidth="1"/>
    <col min="13313" max="13313" width="15.7265625" style="13" bestFit="1" customWidth="1"/>
    <col min="13314" max="13314" width="18.54296875" style="13" customWidth="1"/>
    <col min="13315" max="13315" width="14.81640625" style="13" customWidth="1"/>
    <col min="13316" max="13316" width="13.81640625" style="13" bestFit="1" customWidth="1"/>
    <col min="13317" max="13317" width="17.7265625" style="13" customWidth="1"/>
    <col min="13318" max="13318" width="20.81640625" style="13" bestFit="1" customWidth="1"/>
    <col min="13319" max="13319" width="19.7265625" style="13" bestFit="1" customWidth="1"/>
    <col min="13320" max="13320" width="9.1796875" style="13"/>
    <col min="13321" max="13321" width="56.81640625" style="13" customWidth="1"/>
    <col min="13322" max="13567" width="9.1796875" style="13"/>
    <col min="13568" max="13568" width="65.54296875" style="13" bestFit="1" customWidth="1"/>
    <col min="13569" max="13569" width="15.7265625" style="13" bestFit="1" customWidth="1"/>
    <col min="13570" max="13570" width="18.54296875" style="13" customWidth="1"/>
    <col min="13571" max="13571" width="14.81640625" style="13" customWidth="1"/>
    <col min="13572" max="13572" width="13.81640625" style="13" bestFit="1" customWidth="1"/>
    <col min="13573" max="13573" width="17.7265625" style="13" customWidth="1"/>
    <col min="13574" max="13574" width="20.81640625" style="13" bestFit="1" customWidth="1"/>
    <col min="13575" max="13575" width="19.7265625" style="13" bestFit="1" customWidth="1"/>
    <col min="13576" max="13576" width="9.1796875" style="13"/>
    <col min="13577" max="13577" width="56.81640625" style="13" customWidth="1"/>
    <col min="13578" max="13823" width="9.1796875" style="13"/>
    <col min="13824" max="13824" width="65.54296875" style="13" bestFit="1" customWidth="1"/>
    <col min="13825" max="13825" width="15.7265625" style="13" bestFit="1" customWidth="1"/>
    <col min="13826" max="13826" width="18.54296875" style="13" customWidth="1"/>
    <col min="13827" max="13827" width="14.81640625" style="13" customWidth="1"/>
    <col min="13828" max="13828" width="13.81640625" style="13" bestFit="1" customWidth="1"/>
    <col min="13829" max="13829" width="17.7265625" style="13" customWidth="1"/>
    <col min="13830" max="13830" width="20.81640625" style="13" bestFit="1" customWidth="1"/>
    <col min="13831" max="13831" width="19.7265625" style="13" bestFit="1" customWidth="1"/>
    <col min="13832" max="13832" width="9.1796875" style="13"/>
    <col min="13833" max="13833" width="56.81640625" style="13" customWidth="1"/>
    <col min="13834" max="14079" width="9.1796875" style="13"/>
    <col min="14080" max="14080" width="65.54296875" style="13" bestFit="1" customWidth="1"/>
    <col min="14081" max="14081" width="15.7265625" style="13" bestFit="1" customWidth="1"/>
    <col min="14082" max="14082" width="18.54296875" style="13" customWidth="1"/>
    <col min="14083" max="14083" width="14.81640625" style="13" customWidth="1"/>
    <col min="14084" max="14084" width="13.81640625" style="13" bestFit="1" customWidth="1"/>
    <col min="14085" max="14085" width="17.7265625" style="13" customWidth="1"/>
    <col min="14086" max="14086" width="20.81640625" style="13" bestFit="1" customWidth="1"/>
    <col min="14087" max="14087" width="19.7265625" style="13" bestFit="1" customWidth="1"/>
    <col min="14088" max="14088" width="9.1796875" style="13"/>
    <col min="14089" max="14089" width="56.81640625" style="13" customWidth="1"/>
    <col min="14090" max="14335" width="9.1796875" style="13"/>
    <col min="14336" max="14336" width="65.54296875" style="13" bestFit="1" customWidth="1"/>
    <col min="14337" max="14337" width="15.7265625" style="13" bestFit="1" customWidth="1"/>
    <col min="14338" max="14338" width="18.54296875" style="13" customWidth="1"/>
    <col min="14339" max="14339" width="14.81640625" style="13" customWidth="1"/>
    <col min="14340" max="14340" width="13.81640625" style="13" bestFit="1" customWidth="1"/>
    <col min="14341" max="14341" width="17.7265625" style="13" customWidth="1"/>
    <col min="14342" max="14342" width="20.81640625" style="13" bestFit="1" customWidth="1"/>
    <col min="14343" max="14343" width="19.7265625" style="13" bestFit="1" customWidth="1"/>
    <col min="14344" max="14344" width="9.1796875" style="13"/>
    <col min="14345" max="14345" width="56.81640625" style="13" customWidth="1"/>
    <col min="14346" max="14591" width="9.1796875" style="13"/>
    <col min="14592" max="14592" width="65.54296875" style="13" bestFit="1" customWidth="1"/>
    <col min="14593" max="14593" width="15.7265625" style="13" bestFit="1" customWidth="1"/>
    <col min="14594" max="14594" width="18.54296875" style="13" customWidth="1"/>
    <col min="14595" max="14595" width="14.81640625" style="13" customWidth="1"/>
    <col min="14596" max="14596" width="13.81640625" style="13" bestFit="1" customWidth="1"/>
    <col min="14597" max="14597" width="17.7265625" style="13" customWidth="1"/>
    <col min="14598" max="14598" width="20.81640625" style="13" bestFit="1" customWidth="1"/>
    <col min="14599" max="14599" width="19.7265625" style="13" bestFit="1" customWidth="1"/>
    <col min="14600" max="14600" width="9.1796875" style="13"/>
    <col min="14601" max="14601" width="56.81640625" style="13" customWidth="1"/>
    <col min="14602" max="14847" width="9.1796875" style="13"/>
    <col min="14848" max="14848" width="65.54296875" style="13" bestFit="1" customWidth="1"/>
    <col min="14849" max="14849" width="15.7265625" style="13" bestFit="1" customWidth="1"/>
    <col min="14850" max="14850" width="18.54296875" style="13" customWidth="1"/>
    <col min="14851" max="14851" width="14.81640625" style="13" customWidth="1"/>
    <col min="14852" max="14852" width="13.81640625" style="13" bestFit="1" customWidth="1"/>
    <col min="14853" max="14853" width="17.7265625" style="13" customWidth="1"/>
    <col min="14854" max="14854" width="20.81640625" style="13" bestFit="1" customWidth="1"/>
    <col min="14855" max="14855" width="19.7265625" style="13" bestFit="1" customWidth="1"/>
    <col min="14856" max="14856" width="9.1796875" style="13"/>
    <col min="14857" max="14857" width="56.81640625" style="13" customWidth="1"/>
    <col min="14858" max="15103" width="9.1796875" style="13"/>
    <col min="15104" max="15104" width="65.54296875" style="13" bestFit="1" customWidth="1"/>
    <col min="15105" max="15105" width="15.7265625" style="13" bestFit="1" customWidth="1"/>
    <col min="15106" max="15106" width="18.54296875" style="13" customWidth="1"/>
    <col min="15107" max="15107" width="14.81640625" style="13" customWidth="1"/>
    <col min="15108" max="15108" width="13.81640625" style="13" bestFit="1" customWidth="1"/>
    <col min="15109" max="15109" width="17.7265625" style="13" customWidth="1"/>
    <col min="15110" max="15110" width="20.81640625" style="13" bestFit="1" customWidth="1"/>
    <col min="15111" max="15111" width="19.7265625" style="13" bestFit="1" customWidth="1"/>
    <col min="15112" max="15112" width="9.1796875" style="13"/>
    <col min="15113" max="15113" width="56.81640625" style="13" customWidth="1"/>
    <col min="15114" max="15359" width="9.1796875" style="13"/>
    <col min="15360" max="15360" width="65.54296875" style="13" bestFit="1" customWidth="1"/>
    <col min="15361" max="15361" width="15.7265625" style="13" bestFit="1" customWidth="1"/>
    <col min="15362" max="15362" width="18.54296875" style="13" customWidth="1"/>
    <col min="15363" max="15363" width="14.81640625" style="13" customWidth="1"/>
    <col min="15364" max="15364" width="13.81640625" style="13" bestFit="1" customWidth="1"/>
    <col min="15365" max="15365" width="17.7265625" style="13" customWidth="1"/>
    <col min="15366" max="15366" width="20.81640625" style="13" bestFit="1" customWidth="1"/>
    <col min="15367" max="15367" width="19.7265625" style="13" bestFit="1" customWidth="1"/>
    <col min="15368" max="15368" width="9.1796875" style="13"/>
    <col min="15369" max="15369" width="56.81640625" style="13" customWidth="1"/>
    <col min="15370" max="15615" width="9.1796875" style="13"/>
    <col min="15616" max="15616" width="65.54296875" style="13" bestFit="1" customWidth="1"/>
    <col min="15617" max="15617" width="15.7265625" style="13" bestFit="1" customWidth="1"/>
    <col min="15618" max="15618" width="18.54296875" style="13" customWidth="1"/>
    <col min="15619" max="15619" width="14.81640625" style="13" customWidth="1"/>
    <col min="15620" max="15620" width="13.81640625" style="13" bestFit="1" customWidth="1"/>
    <col min="15621" max="15621" width="17.7265625" style="13" customWidth="1"/>
    <col min="15622" max="15622" width="20.81640625" style="13" bestFit="1" customWidth="1"/>
    <col min="15623" max="15623" width="19.7265625" style="13" bestFit="1" customWidth="1"/>
    <col min="15624" max="15624" width="9.1796875" style="13"/>
    <col min="15625" max="15625" width="56.81640625" style="13" customWidth="1"/>
    <col min="15626" max="15871" width="9.1796875" style="13"/>
    <col min="15872" max="15872" width="65.54296875" style="13" bestFit="1" customWidth="1"/>
    <col min="15873" max="15873" width="15.7265625" style="13" bestFit="1" customWidth="1"/>
    <col min="15874" max="15874" width="18.54296875" style="13" customWidth="1"/>
    <col min="15875" max="15875" width="14.81640625" style="13" customWidth="1"/>
    <col min="15876" max="15876" width="13.81640625" style="13" bestFit="1" customWidth="1"/>
    <col min="15877" max="15877" width="17.7265625" style="13" customWidth="1"/>
    <col min="15878" max="15878" width="20.81640625" style="13" bestFit="1" customWidth="1"/>
    <col min="15879" max="15879" width="19.7265625" style="13" bestFit="1" customWidth="1"/>
    <col min="15880" max="15880" width="9.1796875" style="13"/>
    <col min="15881" max="15881" width="56.81640625" style="13" customWidth="1"/>
    <col min="15882" max="16127" width="9.1796875" style="13"/>
    <col min="16128" max="16128" width="65.54296875" style="13" bestFit="1" customWidth="1"/>
    <col min="16129" max="16129" width="15.7265625" style="13" bestFit="1" customWidth="1"/>
    <col min="16130" max="16130" width="18.54296875" style="13" customWidth="1"/>
    <col min="16131" max="16131" width="14.81640625" style="13" customWidth="1"/>
    <col min="16132" max="16132" width="13.81640625" style="13" bestFit="1" customWidth="1"/>
    <col min="16133" max="16133" width="17.7265625" style="13" customWidth="1"/>
    <col min="16134" max="16134" width="20.81640625" style="13" bestFit="1" customWidth="1"/>
    <col min="16135" max="16135" width="19.7265625" style="13" bestFit="1" customWidth="1"/>
    <col min="16136" max="16136" width="9.1796875" style="13"/>
    <col min="16137" max="16137" width="56.81640625" style="13" customWidth="1"/>
    <col min="16138" max="16384" width="9.1796875" style="13"/>
  </cols>
  <sheetData>
    <row r="1" spans="1:8" ht="82.5" customHeight="1" x14ac:dyDescent="0.35">
      <c r="A1" s="165" t="s">
        <v>20</v>
      </c>
      <c r="B1" s="165"/>
      <c r="C1" s="165"/>
      <c r="D1" s="165"/>
      <c r="E1" s="165"/>
      <c r="F1" s="165"/>
      <c r="G1" s="165"/>
      <c r="H1" s="165"/>
    </row>
    <row r="2" spans="1:8" ht="33.75" customHeight="1" x14ac:dyDescent="0.35">
      <c r="A2" s="41" t="s">
        <v>0</v>
      </c>
      <c r="B2" s="166">
        <f>'Basic Info'!B1</f>
        <v>0</v>
      </c>
      <c r="C2" s="166"/>
      <c r="D2" s="166"/>
      <c r="E2" s="117" t="s">
        <v>21</v>
      </c>
      <c r="F2" s="167">
        <f>'Basic Info'!B3</f>
        <v>0</v>
      </c>
      <c r="G2" s="167"/>
      <c r="H2" s="167"/>
    </row>
    <row r="3" spans="1:8" x14ac:dyDescent="0.35">
      <c r="A3" s="41" t="s">
        <v>1</v>
      </c>
      <c r="B3" s="168">
        <f>'Basic Info'!B2</f>
        <v>0</v>
      </c>
      <c r="C3" s="168"/>
      <c r="D3" s="168"/>
      <c r="E3" s="40"/>
      <c r="F3" s="40"/>
      <c r="G3" s="40"/>
      <c r="H3" s="40"/>
    </row>
    <row r="4" spans="1:8" x14ac:dyDescent="0.35">
      <c r="A4" s="41"/>
      <c r="B4" s="131"/>
      <c r="C4" s="131"/>
      <c r="D4" s="131"/>
      <c r="E4" s="40"/>
      <c r="F4" s="40"/>
      <c r="G4" s="40"/>
      <c r="H4" s="40"/>
    </row>
    <row r="5" spans="1:8" s="15" customFormat="1" ht="43.5" x14ac:dyDescent="0.35">
      <c r="A5" s="14" t="s">
        <v>22</v>
      </c>
      <c r="B5" s="14" t="s">
        <v>23</v>
      </c>
      <c r="C5" s="14" t="s">
        <v>24</v>
      </c>
      <c r="D5" s="14" t="s">
        <v>25</v>
      </c>
      <c r="E5" s="14" t="s">
        <v>26</v>
      </c>
      <c r="F5" s="14" t="s">
        <v>25</v>
      </c>
      <c r="G5" s="14" t="s">
        <v>26</v>
      </c>
      <c r="H5" s="14" t="s">
        <v>27</v>
      </c>
    </row>
    <row r="6" spans="1:8" s="15" customFormat="1" ht="23.5" x14ac:dyDescent="0.35">
      <c r="A6" s="162" t="s">
        <v>28</v>
      </c>
      <c r="B6" s="162"/>
      <c r="C6" s="162"/>
      <c r="D6" s="162"/>
      <c r="E6" s="162"/>
      <c r="F6" s="162"/>
      <c r="G6" s="162"/>
      <c r="H6" s="162"/>
    </row>
    <row r="7" spans="1:8" s="15" customFormat="1" x14ac:dyDescent="0.35">
      <c r="A7" s="17" t="s">
        <v>29</v>
      </c>
      <c r="B7" s="46"/>
      <c r="C7" s="17" t="s">
        <v>30</v>
      </c>
      <c r="D7" s="17">
        <v>12</v>
      </c>
      <c r="E7" s="17" t="s">
        <v>31</v>
      </c>
      <c r="F7" s="17"/>
      <c r="G7" s="17"/>
      <c r="H7" s="20">
        <f>B7*D7</f>
        <v>0</v>
      </c>
    </row>
    <row r="8" spans="1:8" s="15" customFormat="1" x14ac:dyDescent="0.35">
      <c r="A8" s="47" t="s">
        <v>32</v>
      </c>
      <c r="B8" s="48"/>
      <c r="C8" s="47"/>
      <c r="D8" s="49"/>
      <c r="E8" s="47"/>
      <c r="F8" s="47"/>
      <c r="G8" s="47"/>
      <c r="H8" s="50"/>
    </row>
    <row r="9" spans="1:8" s="15" customFormat="1" x14ac:dyDescent="0.35">
      <c r="A9" s="17" t="s">
        <v>33</v>
      </c>
      <c r="B9" s="46"/>
      <c r="C9" s="17" t="s">
        <v>34</v>
      </c>
      <c r="D9" s="19"/>
      <c r="E9" s="17" t="s">
        <v>35</v>
      </c>
      <c r="F9" s="17">
        <v>12</v>
      </c>
      <c r="G9" s="17" t="s">
        <v>31</v>
      </c>
      <c r="H9" s="20">
        <f>+F9*D9*B9</f>
        <v>0</v>
      </c>
    </row>
    <row r="10" spans="1:8" s="15" customFormat="1" x14ac:dyDescent="0.35">
      <c r="A10" s="17" t="s">
        <v>36</v>
      </c>
      <c r="B10" s="46"/>
      <c r="C10" s="17" t="s">
        <v>34</v>
      </c>
      <c r="D10" s="19"/>
      <c r="E10" s="17" t="s">
        <v>35</v>
      </c>
      <c r="F10" s="17">
        <v>12</v>
      </c>
      <c r="G10" s="17" t="s">
        <v>31</v>
      </c>
      <c r="H10" s="20">
        <f>+F10*D10*B10</f>
        <v>0</v>
      </c>
    </row>
    <row r="11" spans="1:8" s="15" customFormat="1" x14ac:dyDescent="0.35">
      <c r="A11" s="17" t="s">
        <v>37</v>
      </c>
      <c r="B11" s="46"/>
      <c r="C11" s="17" t="s">
        <v>34</v>
      </c>
      <c r="D11" s="19"/>
      <c r="E11" s="17" t="s">
        <v>35</v>
      </c>
      <c r="F11" s="17">
        <v>12</v>
      </c>
      <c r="G11" s="17" t="s">
        <v>31</v>
      </c>
      <c r="H11" s="20">
        <f t="shared" ref="H11:H16" si="0">+F11*D11*B11</f>
        <v>0</v>
      </c>
    </row>
    <row r="12" spans="1:8" s="15" customFormat="1" x14ac:dyDescent="0.35">
      <c r="A12" s="17" t="s">
        <v>38</v>
      </c>
      <c r="B12" s="46"/>
      <c r="C12" s="17" t="s">
        <v>34</v>
      </c>
      <c r="D12" s="19"/>
      <c r="E12" s="17" t="s">
        <v>35</v>
      </c>
      <c r="F12" s="17">
        <v>12</v>
      </c>
      <c r="G12" s="17" t="s">
        <v>31</v>
      </c>
      <c r="H12" s="20">
        <f t="shared" si="0"/>
        <v>0</v>
      </c>
    </row>
    <row r="13" spans="1:8" s="15" customFormat="1" x14ac:dyDescent="0.35">
      <c r="A13" s="17" t="s">
        <v>39</v>
      </c>
      <c r="B13" s="46"/>
      <c r="C13" s="17" t="s">
        <v>34</v>
      </c>
      <c r="D13" s="19"/>
      <c r="E13" s="17" t="s">
        <v>35</v>
      </c>
      <c r="F13" s="17">
        <v>12</v>
      </c>
      <c r="G13" s="17" t="s">
        <v>31</v>
      </c>
      <c r="H13" s="20">
        <f t="shared" si="0"/>
        <v>0</v>
      </c>
    </row>
    <row r="14" spans="1:8" x14ac:dyDescent="0.35">
      <c r="A14" s="17" t="s">
        <v>40</v>
      </c>
      <c r="B14" s="46"/>
      <c r="C14" s="17" t="s">
        <v>34</v>
      </c>
      <c r="D14" s="19"/>
      <c r="E14" s="17" t="s">
        <v>35</v>
      </c>
      <c r="F14" s="17">
        <v>12</v>
      </c>
      <c r="G14" s="17" t="s">
        <v>31</v>
      </c>
      <c r="H14" s="20">
        <f t="shared" si="0"/>
        <v>0</v>
      </c>
    </row>
    <row r="15" spans="1:8" x14ac:dyDescent="0.35">
      <c r="A15" s="17" t="s">
        <v>41</v>
      </c>
      <c r="B15" s="46"/>
      <c r="C15" s="17" t="s">
        <v>34</v>
      </c>
      <c r="D15" s="19"/>
      <c r="E15" s="17" t="s">
        <v>35</v>
      </c>
      <c r="F15" s="17">
        <v>12</v>
      </c>
      <c r="G15" s="17" t="s">
        <v>31</v>
      </c>
      <c r="H15" s="20">
        <f t="shared" si="0"/>
        <v>0</v>
      </c>
    </row>
    <row r="16" spans="1:8" x14ac:dyDescent="0.35">
      <c r="A16" s="17" t="s">
        <v>42</v>
      </c>
      <c r="B16" s="46"/>
      <c r="C16" s="17" t="s">
        <v>34</v>
      </c>
      <c r="D16" s="19"/>
      <c r="E16" s="17" t="s">
        <v>35</v>
      </c>
      <c r="F16" s="17">
        <v>12</v>
      </c>
      <c r="G16" s="17" t="s">
        <v>31</v>
      </c>
      <c r="H16" s="20">
        <f t="shared" si="0"/>
        <v>0</v>
      </c>
    </row>
    <row r="17" spans="1:10" ht="19" thickBot="1" x14ac:dyDescent="0.5">
      <c r="A17" s="169" t="s">
        <v>43</v>
      </c>
      <c r="B17" s="169"/>
      <c r="C17" s="169"/>
      <c r="D17" s="169"/>
      <c r="E17" s="169"/>
      <c r="F17" s="169"/>
      <c r="G17" s="130"/>
      <c r="H17" s="34">
        <f>SUM(H7:H16)</f>
        <v>0</v>
      </c>
    </row>
    <row r="18" spans="1:10" ht="15" customHeight="1" x14ac:dyDescent="0.35">
      <c r="A18" s="37"/>
      <c r="B18" s="38"/>
      <c r="C18" s="37"/>
      <c r="D18" s="37"/>
      <c r="E18" s="37"/>
      <c r="F18" s="37"/>
      <c r="G18" s="37"/>
      <c r="H18" s="39"/>
    </row>
    <row r="19" spans="1:10" ht="23.5" x14ac:dyDescent="0.35">
      <c r="A19" s="162" t="s">
        <v>44</v>
      </c>
      <c r="B19" s="162"/>
      <c r="C19" s="162"/>
      <c r="D19" s="162"/>
      <c r="E19" s="162"/>
      <c r="F19" s="162"/>
      <c r="G19" s="162"/>
      <c r="H19" s="162"/>
    </row>
    <row r="20" spans="1:10" ht="15" customHeight="1" x14ac:dyDescent="0.35">
      <c r="A20" s="17" t="s">
        <v>33</v>
      </c>
      <c r="B20" s="18">
        <f>B21*0.75</f>
        <v>714.75</v>
      </c>
      <c r="C20" s="17" t="s">
        <v>34</v>
      </c>
      <c r="D20" s="19"/>
      <c r="E20" s="17" t="s">
        <v>35</v>
      </c>
      <c r="F20" s="17">
        <v>12</v>
      </c>
      <c r="G20" s="17" t="s">
        <v>31</v>
      </c>
      <c r="H20" s="20">
        <f>+F20*D20*B20</f>
        <v>0</v>
      </c>
    </row>
    <row r="21" spans="1:10" ht="15" customHeight="1" x14ac:dyDescent="0.35">
      <c r="A21" s="17" t="s">
        <v>36</v>
      </c>
      <c r="B21" s="18">
        <v>953</v>
      </c>
      <c r="C21" s="17" t="s">
        <v>34</v>
      </c>
      <c r="D21" s="19"/>
      <c r="E21" s="17" t="s">
        <v>35</v>
      </c>
      <c r="F21" s="17">
        <v>12</v>
      </c>
      <c r="G21" s="17" t="s">
        <v>31</v>
      </c>
      <c r="H21" s="20">
        <f>+F21*D21*B21</f>
        <v>0</v>
      </c>
    </row>
    <row r="22" spans="1:10" ht="15" customHeight="1" x14ac:dyDescent="0.35">
      <c r="A22" s="17" t="s">
        <v>37</v>
      </c>
      <c r="B22" s="18">
        <v>1124</v>
      </c>
      <c r="C22" s="17" t="s">
        <v>34</v>
      </c>
      <c r="D22" s="19"/>
      <c r="E22" s="17" t="s">
        <v>35</v>
      </c>
      <c r="F22" s="17">
        <v>12</v>
      </c>
      <c r="G22" s="17" t="s">
        <v>31</v>
      </c>
      <c r="H22" s="20">
        <f t="shared" ref="H22:H27" si="1">+F22*D22*B22</f>
        <v>0</v>
      </c>
    </row>
    <row r="23" spans="1:10" ht="15" customHeight="1" x14ac:dyDescent="0.35">
      <c r="A23" s="17" t="s">
        <v>38</v>
      </c>
      <c r="B23" s="18">
        <v>1395</v>
      </c>
      <c r="C23" s="17" t="s">
        <v>34</v>
      </c>
      <c r="D23" s="19"/>
      <c r="E23" s="17" t="s">
        <v>35</v>
      </c>
      <c r="F23" s="17">
        <v>12</v>
      </c>
      <c r="G23" s="17" t="s">
        <v>31</v>
      </c>
      <c r="H23" s="20">
        <f t="shared" si="1"/>
        <v>0</v>
      </c>
    </row>
    <row r="24" spans="1:10" ht="15" customHeight="1" x14ac:dyDescent="0.35">
      <c r="A24" s="17" t="s">
        <v>39</v>
      </c>
      <c r="B24" s="18">
        <v>1809</v>
      </c>
      <c r="C24" s="17" t="s">
        <v>34</v>
      </c>
      <c r="D24" s="19"/>
      <c r="E24" s="17" t="s">
        <v>35</v>
      </c>
      <c r="F24" s="17">
        <v>12</v>
      </c>
      <c r="G24" s="17" t="s">
        <v>31</v>
      </c>
      <c r="H24" s="20">
        <f t="shared" si="1"/>
        <v>0</v>
      </c>
    </row>
    <row r="25" spans="1:10" ht="15" customHeight="1" x14ac:dyDescent="0.35">
      <c r="A25" s="17" t="s">
        <v>40</v>
      </c>
      <c r="B25" s="18">
        <v>2075</v>
      </c>
      <c r="C25" s="17" t="s">
        <v>34</v>
      </c>
      <c r="D25" s="19"/>
      <c r="E25" s="17" t="s">
        <v>35</v>
      </c>
      <c r="F25" s="17">
        <v>12</v>
      </c>
      <c r="G25" s="17" t="s">
        <v>31</v>
      </c>
      <c r="H25" s="20">
        <f t="shared" si="1"/>
        <v>0</v>
      </c>
    </row>
    <row r="26" spans="1:10" ht="15" customHeight="1" x14ac:dyDescent="0.35">
      <c r="A26" s="17" t="s">
        <v>41</v>
      </c>
      <c r="B26" s="18">
        <f>B25*1.15</f>
        <v>2386.25</v>
      </c>
      <c r="C26" s="17" t="s">
        <v>34</v>
      </c>
      <c r="D26" s="19"/>
      <c r="E26" s="17" t="s">
        <v>35</v>
      </c>
      <c r="F26" s="17">
        <v>12</v>
      </c>
      <c r="G26" s="17" t="s">
        <v>31</v>
      </c>
      <c r="H26" s="20">
        <f t="shared" si="1"/>
        <v>0</v>
      </c>
    </row>
    <row r="27" spans="1:10" ht="15" customHeight="1" x14ac:dyDescent="0.35">
      <c r="A27" s="17" t="s">
        <v>42</v>
      </c>
      <c r="B27" s="18">
        <f>B25*1.3</f>
        <v>2697.5</v>
      </c>
      <c r="C27" s="17" t="s">
        <v>34</v>
      </c>
      <c r="D27" s="19"/>
      <c r="E27" s="17" t="s">
        <v>35</v>
      </c>
      <c r="F27" s="17">
        <v>12</v>
      </c>
      <c r="G27" s="17" t="s">
        <v>31</v>
      </c>
      <c r="H27" s="20">
        <f t="shared" si="1"/>
        <v>0</v>
      </c>
    </row>
    <row r="28" spans="1:10" ht="19" thickBot="1" x14ac:dyDescent="0.5">
      <c r="A28" s="169" t="s">
        <v>45</v>
      </c>
      <c r="B28" s="169"/>
      <c r="C28" s="169"/>
      <c r="D28" s="169"/>
      <c r="E28" s="169"/>
      <c r="F28" s="169"/>
      <c r="G28" s="130"/>
      <c r="H28" s="34">
        <f>SUM(H20:H27)</f>
        <v>0</v>
      </c>
    </row>
    <row r="29" spans="1:10" ht="18.5" x14ac:dyDescent="0.45">
      <c r="A29" s="35"/>
      <c r="B29" s="35"/>
      <c r="C29" s="35"/>
      <c r="D29" s="35"/>
      <c r="E29" s="35"/>
      <c r="F29" s="35"/>
      <c r="G29" s="35"/>
      <c r="H29" s="36"/>
      <c r="I29" s="125"/>
      <c r="J29" s="125"/>
    </row>
    <row r="30" spans="1:10" ht="23.5" x14ac:dyDescent="0.35">
      <c r="A30" s="170" t="s">
        <v>46</v>
      </c>
      <c r="B30" s="170"/>
      <c r="C30" s="170"/>
      <c r="D30" s="170"/>
      <c r="E30" s="170"/>
      <c r="F30" s="170"/>
      <c r="G30" s="170"/>
      <c r="H30" s="170"/>
      <c r="J30" s="125"/>
    </row>
    <row r="31" spans="1:10" x14ac:dyDescent="0.35">
      <c r="A31" s="171" t="s">
        <v>47</v>
      </c>
      <c r="B31" s="171"/>
      <c r="C31" s="171"/>
      <c r="D31" s="171"/>
      <c r="E31" s="171"/>
      <c r="F31" s="171"/>
      <c r="G31" s="171"/>
      <c r="H31" s="171"/>
      <c r="J31" s="125"/>
    </row>
    <row r="32" spans="1:10" x14ac:dyDescent="0.35">
      <c r="A32" s="44" t="s">
        <v>48</v>
      </c>
      <c r="B32" s="45">
        <v>152000</v>
      </c>
      <c r="C32" s="44" t="s">
        <v>49</v>
      </c>
      <c r="D32" s="44"/>
      <c r="E32" s="44"/>
      <c r="F32" s="44"/>
      <c r="G32" s="44"/>
      <c r="H32" s="16">
        <f>+ROUND(IF(ISBLANK(B32),0,(IF(ISBLANK(D32),B32,IF(ISBLANK(F32),D32*B32,F32*D32*B32)))),0)</f>
        <v>152000</v>
      </c>
    </row>
    <row r="33" spans="1:8" x14ac:dyDescent="0.35">
      <c r="A33" s="44"/>
      <c r="B33" s="45"/>
      <c r="C33" s="44"/>
      <c r="D33" s="44"/>
      <c r="E33" s="44"/>
      <c r="F33" s="44"/>
      <c r="G33" s="44"/>
      <c r="H33" s="16">
        <f t="shared" ref="H33:H36" si="2">+ROUND(IF(ISBLANK(B33),0,(IF(ISBLANK(D33),B33,IF(ISBLANK(F33),D33*B33,F33*D33*B33)))),0)</f>
        <v>0</v>
      </c>
    </row>
    <row r="34" spans="1:8" x14ac:dyDescent="0.35">
      <c r="A34" s="44"/>
      <c r="B34" s="45"/>
      <c r="C34" s="44"/>
      <c r="D34" s="44"/>
      <c r="E34" s="44"/>
      <c r="F34" s="44"/>
      <c r="G34" s="44"/>
      <c r="H34" s="16">
        <f t="shared" si="2"/>
        <v>0</v>
      </c>
    </row>
    <row r="35" spans="1:8" x14ac:dyDescent="0.35">
      <c r="A35" s="44"/>
      <c r="B35" s="45"/>
      <c r="C35" s="44"/>
      <c r="D35" s="44"/>
      <c r="E35" s="44"/>
      <c r="F35" s="44"/>
      <c r="G35" s="44"/>
      <c r="H35" s="16">
        <f t="shared" si="2"/>
        <v>0</v>
      </c>
    </row>
    <row r="36" spans="1:8" ht="15" thickBot="1" x14ac:dyDescent="0.4">
      <c r="A36" s="44"/>
      <c r="B36" s="45"/>
      <c r="C36" s="44"/>
      <c r="D36" s="44"/>
      <c r="E36" s="44"/>
      <c r="F36" s="44"/>
      <c r="G36" s="44"/>
      <c r="H36" s="16">
        <f t="shared" si="2"/>
        <v>0</v>
      </c>
    </row>
    <row r="37" spans="1:8" ht="15" thickTop="1" x14ac:dyDescent="0.35">
      <c r="A37" s="42" t="str">
        <f>+"Subtotal " &amp; A31</f>
        <v>Subtotal Annual Assessment of Service Needs</v>
      </c>
      <c r="B37" s="42"/>
      <c r="C37" s="42"/>
      <c r="D37" s="42"/>
      <c r="E37" s="42"/>
      <c r="F37" s="42"/>
      <c r="G37" s="42"/>
      <c r="H37" s="43">
        <f>SUM(H32:H36)</f>
        <v>152000</v>
      </c>
    </row>
    <row r="38" spans="1:8" x14ac:dyDescent="0.35">
      <c r="A38" s="163" t="s">
        <v>50</v>
      </c>
      <c r="B38" s="163"/>
      <c r="C38" s="163"/>
      <c r="D38" s="163"/>
      <c r="E38" s="163"/>
      <c r="F38" s="163"/>
      <c r="G38" s="163"/>
      <c r="H38" s="164"/>
    </row>
    <row r="39" spans="1:8" x14ac:dyDescent="0.35">
      <c r="A39" s="22" t="s">
        <v>51</v>
      </c>
      <c r="B39" s="45">
        <v>500</v>
      </c>
      <c r="C39" s="22" t="s">
        <v>52</v>
      </c>
      <c r="D39" s="22">
        <v>10</v>
      </c>
      <c r="E39" s="22" t="s">
        <v>53</v>
      </c>
      <c r="F39" s="22"/>
      <c r="G39" s="22"/>
      <c r="H39" s="16">
        <f>+ROUND(IF(ISBLANK(B39),0,(IF(ISBLANK(D39),B39,IF(ISBLANK(F39),D39*B39,F39*D39*B39)))),0)</f>
        <v>5000</v>
      </c>
    </row>
    <row r="40" spans="1:8" x14ac:dyDescent="0.35">
      <c r="A40" s="22"/>
      <c r="B40" s="23"/>
      <c r="C40" s="22"/>
      <c r="D40" s="22"/>
      <c r="E40" s="22"/>
      <c r="F40" s="22"/>
      <c r="G40" s="22"/>
      <c r="H40" s="16">
        <f t="shared" ref="H40:H43" si="3">+ROUND(IF(ISBLANK(B40),0,(IF(ISBLANK(D40),B40,IF(ISBLANK(F40),D40*B40,F40*D40*B40)))),0)</f>
        <v>0</v>
      </c>
    </row>
    <row r="41" spans="1:8" x14ac:dyDescent="0.35">
      <c r="A41" s="22"/>
      <c r="B41" s="23"/>
      <c r="C41" s="22"/>
      <c r="D41" s="22"/>
      <c r="E41" s="22"/>
      <c r="F41" s="22"/>
      <c r="G41" s="22"/>
      <c r="H41" s="16">
        <f t="shared" si="3"/>
        <v>0</v>
      </c>
    </row>
    <row r="42" spans="1:8" x14ac:dyDescent="0.35">
      <c r="A42" s="22"/>
      <c r="B42" s="23"/>
      <c r="C42" s="22"/>
      <c r="D42" s="22"/>
      <c r="E42" s="22"/>
      <c r="F42" s="22"/>
      <c r="G42" s="22"/>
      <c r="H42" s="16">
        <f t="shared" si="3"/>
        <v>0</v>
      </c>
    </row>
    <row r="43" spans="1:8" ht="15" thickBot="1" x14ac:dyDescent="0.4">
      <c r="A43" s="22"/>
      <c r="B43" s="23"/>
      <c r="C43" s="22"/>
      <c r="D43" s="22"/>
      <c r="E43" s="22"/>
      <c r="F43" s="22"/>
      <c r="G43" s="22"/>
      <c r="H43" s="16">
        <f t="shared" si="3"/>
        <v>0</v>
      </c>
    </row>
    <row r="44" spans="1:8" ht="15" thickTop="1" x14ac:dyDescent="0.35">
      <c r="A44" s="42" t="str">
        <f>+"Subtotal " &amp; A38</f>
        <v>Subtotal Assistance with Moving Costs</v>
      </c>
      <c r="B44" s="42"/>
      <c r="C44" s="42"/>
      <c r="D44" s="42"/>
      <c r="E44" s="42"/>
      <c r="F44" s="42"/>
      <c r="G44" s="42"/>
      <c r="H44" s="43">
        <f>SUBTOTAL(109,H39:H43)</f>
        <v>5000</v>
      </c>
    </row>
    <row r="45" spans="1:8" x14ac:dyDescent="0.35">
      <c r="A45" s="163" t="s">
        <v>54</v>
      </c>
      <c r="B45" s="163"/>
      <c r="C45" s="163"/>
      <c r="D45" s="163"/>
      <c r="E45" s="163"/>
      <c r="F45" s="163"/>
      <c r="G45" s="163"/>
      <c r="H45" s="164"/>
    </row>
    <row r="46" spans="1:8" x14ac:dyDescent="0.35">
      <c r="A46" s="22"/>
      <c r="B46" s="23"/>
      <c r="C46" s="22"/>
      <c r="D46" s="22"/>
      <c r="E46" s="22"/>
      <c r="F46" s="22"/>
      <c r="G46" s="22"/>
      <c r="H46" s="16">
        <f>+ROUND(IF(ISBLANK(B46),0,(IF(ISBLANK(D46),B46,IF(ISBLANK(F46),D46*B46,F46*D46*B46)))),0)</f>
        <v>0</v>
      </c>
    </row>
    <row r="47" spans="1:8" x14ac:dyDescent="0.35">
      <c r="A47" s="22"/>
      <c r="B47" s="23"/>
      <c r="C47" s="22"/>
      <c r="D47" s="22"/>
      <c r="E47" s="22"/>
      <c r="F47" s="22"/>
      <c r="G47" s="22"/>
      <c r="H47" s="16">
        <f t="shared" ref="H47:H50" si="4">+ROUND(IF(ISBLANK(B47),0,(IF(ISBLANK(D47),B47,IF(ISBLANK(F47),D47*B47,F47*D47*B47)))),0)</f>
        <v>0</v>
      </c>
    </row>
    <row r="48" spans="1:8" x14ac:dyDescent="0.35">
      <c r="A48" s="22"/>
      <c r="B48" s="23"/>
      <c r="C48" s="22"/>
      <c r="D48" s="22"/>
      <c r="E48" s="22"/>
      <c r="F48" s="22"/>
      <c r="G48" s="22"/>
      <c r="H48" s="16">
        <f t="shared" si="4"/>
        <v>0</v>
      </c>
    </row>
    <row r="49" spans="1:8" x14ac:dyDescent="0.35">
      <c r="A49" s="22"/>
      <c r="B49" s="23"/>
      <c r="C49" s="22"/>
      <c r="D49" s="22"/>
      <c r="E49" s="22"/>
      <c r="F49" s="22"/>
      <c r="G49" s="22"/>
      <c r="H49" s="16">
        <f t="shared" si="4"/>
        <v>0</v>
      </c>
    </row>
    <row r="50" spans="1:8" ht="15" thickBot="1" x14ac:dyDescent="0.4">
      <c r="A50" s="22"/>
      <c r="B50" s="23"/>
      <c r="C50" s="22"/>
      <c r="D50" s="22"/>
      <c r="E50" s="22"/>
      <c r="F50" s="22"/>
      <c r="G50" s="22"/>
      <c r="H50" s="16">
        <f t="shared" si="4"/>
        <v>0</v>
      </c>
    </row>
    <row r="51" spans="1:8" ht="15" thickTop="1" x14ac:dyDescent="0.35">
      <c r="A51" s="42" t="str">
        <f>+"Subtotal " &amp; A45</f>
        <v>Subtotal Case Management</v>
      </c>
      <c r="B51" s="42"/>
      <c r="C51" s="42"/>
      <c r="D51" s="42"/>
      <c r="E51" s="42"/>
      <c r="F51" s="42"/>
      <c r="G51" s="42"/>
      <c r="H51" s="43">
        <f>SUBTOTAL(109,H46:H50)</f>
        <v>0</v>
      </c>
    </row>
    <row r="52" spans="1:8" x14ac:dyDescent="0.35">
      <c r="A52" s="163" t="s">
        <v>55</v>
      </c>
      <c r="B52" s="163"/>
      <c r="C52" s="163"/>
      <c r="D52" s="163"/>
      <c r="E52" s="163"/>
      <c r="F52" s="163"/>
      <c r="G52" s="163"/>
      <c r="H52" s="164"/>
    </row>
    <row r="53" spans="1:8" x14ac:dyDescent="0.35">
      <c r="A53" s="22"/>
      <c r="B53" s="23"/>
      <c r="C53" s="22"/>
      <c r="D53" s="22"/>
      <c r="E53" s="22"/>
      <c r="F53" s="22"/>
      <c r="G53" s="22"/>
      <c r="H53" s="16">
        <f>+ROUND(IF(ISBLANK(B53),0,(IF(ISBLANK(D53),B53,IF(ISBLANK(F53),D53*B53,F53*D53*B53)))),0)</f>
        <v>0</v>
      </c>
    </row>
    <row r="54" spans="1:8" x14ac:dyDescent="0.35">
      <c r="A54" s="22"/>
      <c r="B54" s="23"/>
      <c r="C54" s="22"/>
      <c r="D54" s="22"/>
      <c r="E54" s="22"/>
      <c r="F54" s="22"/>
      <c r="G54" s="22"/>
      <c r="H54" s="16">
        <f t="shared" ref="H54:H57" si="5">+ROUND(IF(ISBLANK(B54),0,(IF(ISBLANK(D54),B54,IF(ISBLANK(F54),D54*B54,F54*D54*B54)))),0)</f>
        <v>0</v>
      </c>
    </row>
    <row r="55" spans="1:8" x14ac:dyDescent="0.35">
      <c r="A55" s="22"/>
      <c r="B55" s="23"/>
      <c r="C55" s="22"/>
      <c r="D55" s="22"/>
      <c r="E55" s="22"/>
      <c r="F55" s="22"/>
      <c r="G55" s="22"/>
      <c r="H55" s="16">
        <f t="shared" si="5"/>
        <v>0</v>
      </c>
    </row>
    <row r="56" spans="1:8" x14ac:dyDescent="0.35">
      <c r="A56" s="22"/>
      <c r="B56" s="23"/>
      <c r="C56" s="22"/>
      <c r="D56" s="22"/>
      <c r="E56" s="22"/>
      <c r="F56" s="22"/>
      <c r="G56" s="22"/>
      <c r="H56" s="16">
        <f t="shared" si="5"/>
        <v>0</v>
      </c>
    </row>
    <row r="57" spans="1:8" ht="15" thickBot="1" x14ac:dyDescent="0.4">
      <c r="A57" s="22"/>
      <c r="B57" s="23"/>
      <c r="C57" s="22"/>
      <c r="D57" s="22"/>
      <c r="E57" s="22"/>
      <c r="F57" s="22"/>
      <c r="G57" s="22"/>
      <c r="H57" s="16">
        <f t="shared" si="5"/>
        <v>0</v>
      </c>
    </row>
    <row r="58" spans="1:8" ht="15" thickTop="1" x14ac:dyDescent="0.35">
      <c r="A58" s="42" t="str">
        <f>+"Subtotal " &amp; A52</f>
        <v>Subtotal Child Care</v>
      </c>
      <c r="B58" s="42"/>
      <c r="C58" s="42"/>
      <c r="D58" s="42"/>
      <c r="E58" s="42"/>
      <c r="F58" s="42"/>
      <c r="G58" s="42"/>
      <c r="H58" s="43">
        <f>SUBTOTAL(109,H53:H57)</f>
        <v>0</v>
      </c>
    </row>
    <row r="59" spans="1:8" x14ac:dyDescent="0.35">
      <c r="A59" s="163" t="s">
        <v>56</v>
      </c>
      <c r="B59" s="163"/>
      <c r="C59" s="163"/>
      <c r="D59" s="163"/>
      <c r="E59" s="163"/>
      <c r="F59" s="163"/>
      <c r="G59" s="163"/>
      <c r="H59" s="164"/>
    </row>
    <row r="60" spans="1:8" x14ac:dyDescent="0.35">
      <c r="A60" s="22"/>
      <c r="B60" s="23"/>
      <c r="C60" s="22"/>
      <c r="D60" s="22"/>
      <c r="E60" s="22"/>
      <c r="F60" s="22"/>
      <c r="G60" s="22"/>
      <c r="H60" s="16">
        <f>+ROUND(IF(ISBLANK(B60),0,(IF(ISBLANK(D60),B60,IF(ISBLANK(F60),D60*B60,F60*D60*B60)))),0)</f>
        <v>0</v>
      </c>
    </row>
    <row r="61" spans="1:8" x14ac:dyDescent="0.35">
      <c r="A61" s="22"/>
      <c r="B61" s="23"/>
      <c r="C61" s="22"/>
      <c r="D61" s="22"/>
      <c r="E61" s="22"/>
      <c r="F61" s="22"/>
      <c r="G61" s="22"/>
      <c r="H61" s="16">
        <f t="shared" ref="H61:H64" si="6">+ROUND(IF(ISBLANK(B61),0,(IF(ISBLANK(D61),B61,IF(ISBLANK(F61),D61*B61,F61*D61*B61)))),0)</f>
        <v>0</v>
      </c>
    </row>
    <row r="62" spans="1:8" x14ac:dyDescent="0.35">
      <c r="A62" s="22"/>
      <c r="B62" s="23"/>
      <c r="C62" s="22"/>
      <c r="D62" s="22"/>
      <c r="E62" s="22"/>
      <c r="F62" s="22"/>
      <c r="G62" s="22"/>
      <c r="H62" s="16">
        <f t="shared" si="6"/>
        <v>0</v>
      </c>
    </row>
    <row r="63" spans="1:8" x14ac:dyDescent="0.35">
      <c r="A63" s="22"/>
      <c r="B63" s="23"/>
      <c r="C63" s="22"/>
      <c r="D63" s="22"/>
      <c r="E63" s="22"/>
      <c r="F63" s="22"/>
      <c r="G63" s="22"/>
      <c r="H63" s="16">
        <f t="shared" si="6"/>
        <v>0</v>
      </c>
    </row>
    <row r="64" spans="1:8" ht="15" thickBot="1" x14ac:dyDescent="0.4">
      <c r="A64" s="22"/>
      <c r="B64" s="23"/>
      <c r="C64" s="22"/>
      <c r="D64" s="22"/>
      <c r="E64" s="22"/>
      <c r="F64" s="22"/>
      <c r="G64" s="22"/>
      <c r="H64" s="16">
        <f t="shared" si="6"/>
        <v>0</v>
      </c>
    </row>
    <row r="65" spans="1:8" ht="15" thickTop="1" x14ac:dyDescent="0.35">
      <c r="A65" s="42" t="str">
        <f>+"Subtotal " &amp; A59</f>
        <v>Subtotal Education Services</v>
      </c>
      <c r="B65" s="42"/>
      <c r="C65" s="42"/>
      <c r="D65" s="42"/>
      <c r="E65" s="42"/>
      <c r="F65" s="42"/>
      <c r="G65" s="42"/>
      <c r="H65" s="43">
        <f>SUBTOTAL(109,H60:H64)</f>
        <v>0</v>
      </c>
    </row>
    <row r="66" spans="1:8" x14ac:dyDescent="0.35">
      <c r="A66" s="163" t="s">
        <v>57</v>
      </c>
      <c r="B66" s="163"/>
      <c r="C66" s="163"/>
      <c r="D66" s="163"/>
      <c r="E66" s="163"/>
      <c r="F66" s="163"/>
      <c r="G66" s="163"/>
      <c r="H66" s="164"/>
    </row>
    <row r="67" spans="1:8" x14ac:dyDescent="0.35">
      <c r="A67" s="22"/>
      <c r="B67" s="23"/>
      <c r="C67" s="22"/>
      <c r="D67" s="22"/>
      <c r="E67" s="22"/>
      <c r="F67" s="22"/>
      <c r="G67" s="22"/>
      <c r="H67" s="16">
        <f>+ROUND(IF(ISBLANK(B67),0,(IF(ISBLANK(D67),B67,IF(ISBLANK(F67),D67*B67,F67*D67*B67)))),0)</f>
        <v>0</v>
      </c>
    </row>
    <row r="68" spans="1:8" x14ac:dyDescent="0.35">
      <c r="A68" s="22"/>
      <c r="B68" s="23"/>
      <c r="C68" s="22"/>
      <c r="D68" s="22"/>
      <c r="E68" s="22"/>
      <c r="F68" s="22"/>
      <c r="G68" s="22"/>
      <c r="H68" s="16">
        <f t="shared" ref="H68:H71" si="7">+ROUND(IF(ISBLANK(B68),0,(IF(ISBLANK(D68),B68,IF(ISBLANK(F68),D68*B68,F68*D68*B68)))),0)</f>
        <v>0</v>
      </c>
    </row>
    <row r="69" spans="1:8" x14ac:dyDescent="0.35">
      <c r="A69" s="22"/>
      <c r="B69" s="23"/>
      <c r="C69" s="22"/>
      <c r="D69" s="22"/>
      <c r="E69" s="22"/>
      <c r="F69" s="22"/>
      <c r="G69" s="22"/>
      <c r="H69" s="16">
        <f t="shared" si="7"/>
        <v>0</v>
      </c>
    </row>
    <row r="70" spans="1:8" x14ac:dyDescent="0.35">
      <c r="A70" s="22"/>
      <c r="B70" s="23"/>
      <c r="C70" s="22"/>
      <c r="D70" s="22"/>
      <c r="E70" s="22"/>
      <c r="F70" s="22"/>
      <c r="G70" s="22"/>
      <c r="H70" s="16">
        <f t="shared" si="7"/>
        <v>0</v>
      </c>
    </row>
    <row r="71" spans="1:8" ht="15" thickBot="1" x14ac:dyDescent="0.4">
      <c r="A71" s="22"/>
      <c r="B71" s="23"/>
      <c r="C71" s="22"/>
      <c r="D71" s="22"/>
      <c r="E71" s="22"/>
      <c r="F71" s="22"/>
      <c r="G71" s="22"/>
      <c r="H71" s="16">
        <f t="shared" si="7"/>
        <v>0</v>
      </c>
    </row>
    <row r="72" spans="1:8" ht="15" thickTop="1" x14ac:dyDescent="0.35">
      <c r="A72" s="42" t="str">
        <f>+"Subtotal " &amp; A66</f>
        <v>Subtotal Employment Assistance</v>
      </c>
      <c r="B72" s="42"/>
      <c r="C72" s="42"/>
      <c r="D72" s="42"/>
      <c r="E72" s="42"/>
      <c r="F72" s="42"/>
      <c r="G72" s="42"/>
      <c r="H72" s="43">
        <f>SUBTOTAL(109,H67:H71)</f>
        <v>0</v>
      </c>
    </row>
    <row r="73" spans="1:8" x14ac:dyDescent="0.35">
      <c r="A73" s="163" t="s">
        <v>58</v>
      </c>
      <c r="B73" s="163"/>
      <c r="C73" s="163"/>
      <c r="D73" s="163"/>
      <c r="E73" s="163"/>
      <c r="F73" s="163"/>
      <c r="G73" s="163"/>
      <c r="H73" s="164"/>
    </row>
    <row r="74" spans="1:8" x14ac:dyDescent="0.35">
      <c r="A74" s="22"/>
      <c r="B74" s="23"/>
      <c r="C74" s="22"/>
      <c r="D74" s="22"/>
      <c r="E74" s="22"/>
      <c r="F74" s="22"/>
      <c r="G74" s="22"/>
      <c r="H74" s="16">
        <f>+ROUND(IF(ISBLANK(B74),0,(IF(ISBLANK(D74),B74,IF(ISBLANK(F74),D74*B74,F74*D74*B74)))),0)</f>
        <v>0</v>
      </c>
    </row>
    <row r="75" spans="1:8" x14ac:dyDescent="0.35">
      <c r="A75" s="22"/>
      <c r="B75" s="23"/>
      <c r="C75" s="22"/>
      <c r="D75" s="22"/>
      <c r="E75" s="22"/>
      <c r="F75" s="22"/>
      <c r="G75" s="22"/>
      <c r="H75" s="16">
        <f t="shared" ref="H75:H78" si="8">+ROUND(IF(ISBLANK(B75),0,(IF(ISBLANK(D75),B75,IF(ISBLANK(F75),D75*B75,F75*D75*B75)))),0)</f>
        <v>0</v>
      </c>
    </row>
    <row r="76" spans="1:8" x14ac:dyDescent="0.35">
      <c r="A76" s="22"/>
      <c r="B76" s="23"/>
      <c r="C76" s="22"/>
      <c r="D76" s="22"/>
      <c r="E76" s="22"/>
      <c r="F76" s="22"/>
      <c r="G76" s="22"/>
      <c r="H76" s="16">
        <f t="shared" si="8"/>
        <v>0</v>
      </c>
    </row>
    <row r="77" spans="1:8" x14ac:dyDescent="0.35">
      <c r="A77" s="22"/>
      <c r="B77" s="23"/>
      <c r="C77" s="22"/>
      <c r="D77" s="22"/>
      <c r="E77" s="22"/>
      <c r="F77" s="22"/>
      <c r="G77" s="22"/>
      <c r="H77" s="16">
        <f t="shared" si="8"/>
        <v>0</v>
      </c>
    </row>
    <row r="78" spans="1:8" ht="15" thickBot="1" x14ac:dyDescent="0.4">
      <c r="A78" s="22"/>
      <c r="B78" s="23"/>
      <c r="C78" s="22"/>
      <c r="D78" s="22"/>
      <c r="E78" s="22"/>
      <c r="F78" s="22"/>
      <c r="G78" s="22"/>
      <c r="H78" s="16">
        <f t="shared" si="8"/>
        <v>0</v>
      </c>
    </row>
    <row r="79" spans="1:8" ht="15" thickTop="1" x14ac:dyDescent="0.35">
      <c r="A79" s="42" t="str">
        <f>+"Subtotal " &amp; A73</f>
        <v>Subtotal Food</v>
      </c>
      <c r="B79" s="42"/>
      <c r="C79" s="42"/>
      <c r="D79" s="42"/>
      <c r="E79" s="42"/>
      <c r="F79" s="42"/>
      <c r="G79" s="42"/>
      <c r="H79" s="43">
        <f>SUBTOTAL(109,H74:H78)</f>
        <v>0</v>
      </c>
    </row>
    <row r="80" spans="1:8" x14ac:dyDescent="0.35">
      <c r="A80" s="163" t="s">
        <v>59</v>
      </c>
      <c r="B80" s="163"/>
      <c r="C80" s="163"/>
      <c r="D80" s="163"/>
      <c r="E80" s="163"/>
      <c r="F80" s="163"/>
      <c r="G80" s="163"/>
      <c r="H80" s="164"/>
    </row>
    <row r="81" spans="1:8" x14ac:dyDescent="0.35">
      <c r="A81" s="22"/>
      <c r="B81" s="23"/>
      <c r="C81" s="22"/>
      <c r="D81" s="22"/>
      <c r="E81" s="22"/>
      <c r="F81" s="22"/>
      <c r="G81" s="22"/>
      <c r="H81" s="16">
        <f>+ROUND(IF(ISBLANK(B81),0,(IF(ISBLANK(D81),B81,IF(ISBLANK(F81),D81*B81,F81*D81*B81)))),0)</f>
        <v>0</v>
      </c>
    </row>
    <row r="82" spans="1:8" x14ac:dyDescent="0.35">
      <c r="A82" s="22"/>
      <c r="B82" s="23"/>
      <c r="C82" s="22"/>
      <c r="D82" s="22"/>
      <c r="E82" s="22"/>
      <c r="F82" s="22"/>
      <c r="G82" s="22"/>
      <c r="H82" s="16">
        <f t="shared" ref="H82:H85" si="9">+ROUND(IF(ISBLANK(B82),0,(IF(ISBLANK(D82),B82,IF(ISBLANK(F82),D82*B82,F82*D82*B82)))),0)</f>
        <v>0</v>
      </c>
    </row>
    <row r="83" spans="1:8" x14ac:dyDescent="0.35">
      <c r="A83" s="22"/>
      <c r="B83" s="23"/>
      <c r="C83" s="22"/>
      <c r="D83" s="22"/>
      <c r="E83" s="22"/>
      <c r="F83" s="22"/>
      <c r="G83" s="22"/>
      <c r="H83" s="16">
        <f t="shared" si="9"/>
        <v>0</v>
      </c>
    </row>
    <row r="84" spans="1:8" x14ac:dyDescent="0.35">
      <c r="A84" s="22"/>
      <c r="B84" s="23"/>
      <c r="C84" s="22"/>
      <c r="D84" s="22"/>
      <c r="E84" s="22"/>
      <c r="F84" s="22"/>
      <c r="G84" s="22"/>
      <c r="H84" s="16">
        <f t="shared" si="9"/>
        <v>0</v>
      </c>
    </row>
    <row r="85" spans="1:8" ht="15" thickBot="1" x14ac:dyDescent="0.4">
      <c r="A85" s="22"/>
      <c r="B85" s="23"/>
      <c r="C85" s="22"/>
      <c r="D85" s="22"/>
      <c r="E85" s="22"/>
      <c r="F85" s="22"/>
      <c r="G85" s="22"/>
      <c r="H85" s="16">
        <f t="shared" si="9"/>
        <v>0</v>
      </c>
    </row>
    <row r="86" spans="1:8" ht="15" thickTop="1" x14ac:dyDescent="0.35">
      <c r="A86" s="42" t="str">
        <f>+"Subtotal " &amp; A80</f>
        <v>Subtotal Housing/Counseling Services</v>
      </c>
      <c r="B86" s="42"/>
      <c r="C86" s="42"/>
      <c r="D86" s="42"/>
      <c r="E86" s="42"/>
      <c r="F86" s="42"/>
      <c r="G86" s="42"/>
      <c r="H86" s="43">
        <f>SUBTOTAL(109,H81:H85)</f>
        <v>0</v>
      </c>
    </row>
    <row r="87" spans="1:8" x14ac:dyDescent="0.35">
      <c r="A87" s="163" t="s">
        <v>60</v>
      </c>
      <c r="B87" s="163"/>
      <c r="C87" s="163"/>
      <c r="D87" s="163"/>
      <c r="E87" s="163"/>
      <c r="F87" s="163"/>
      <c r="G87" s="163"/>
      <c r="H87" s="164"/>
    </row>
    <row r="88" spans="1:8" x14ac:dyDescent="0.35">
      <c r="A88" s="22"/>
      <c r="B88" s="23"/>
      <c r="C88" s="22"/>
      <c r="D88" s="22"/>
      <c r="E88" s="22"/>
      <c r="F88" s="22"/>
      <c r="G88" s="22"/>
      <c r="H88" s="16">
        <f>+ROUND(IF(ISBLANK(B88),0,(IF(ISBLANK(D88),B88,IF(ISBLANK(F88),D88*B88,F88*D88*B88)))),0)</f>
        <v>0</v>
      </c>
    </row>
    <row r="89" spans="1:8" x14ac:dyDescent="0.35">
      <c r="A89" s="22"/>
      <c r="B89" s="23"/>
      <c r="C89" s="22"/>
      <c r="D89" s="22"/>
      <c r="E89" s="22"/>
      <c r="F89" s="22"/>
      <c r="G89" s="22"/>
      <c r="H89" s="16">
        <f t="shared" ref="H89:H92" si="10">+ROUND(IF(ISBLANK(B89),0,(IF(ISBLANK(D89),B89,IF(ISBLANK(F89),D89*B89,F89*D89*B89)))),0)</f>
        <v>0</v>
      </c>
    </row>
    <row r="90" spans="1:8" ht="14.25" customHeight="1" x14ac:dyDescent="0.35">
      <c r="A90" s="22"/>
      <c r="B90" s="23"/>
      <c r="C90" s="22"/>
      <c r="D90" s="22"/>
      <c r="E90" s="22"/>
      <c r="F90" s="22"/>
      <c r="G90" s="22"/>
      <c r="H90" s="16">
        <f t="shared" si="10"/>
        <v>0</v>
      </c>
    </row>
    <row r="91" spans="1:8" x14ac:dyDescent="0.35">
      <c r="A91" s="22"/>
      <c r="B91" s="23"/>
      <c r="C91" s="22"/>
      <c r="D91" s="22"/>
      <c r="E91" s="22"/>
      <c r="F91" s="22"/>
      <c r="G91" s="22"/>
      <c r="H91" s="16">
        <f t="shared" si="10"/>
        <v>0</v>
      </c>
    </row>
    <row r="92" spans="1:8" ht="15" thickBot="1" x14ac:dyDescent="0.4">
      <c r="A92" s="22"/>
      <c r="B92" s="23"/>
      <c r="C92" s="22"/>
      <c r="D92" s="22"/>
      <c r="E92" s="22"/>
      <c r="F92" s="22"/>
      <c r="G92" s="22"/>
      <c r="H92" s="16">
        <f t="shared" si="10"/>
        <v>0</v>
      </c>
    </row>
    <row r="93" spans="1:8" ht="15" thickTop="1" x14ac:dyDescent="0.35">
      <c r="A93" s="42" t="str">
        <f>+"Subtotal " &amp; A87</f>
        <v>Subtotal Legal Services</v>
      </c>
      <c r="B93" s="42"/>
      <c r="C93" s="42"/>
      <c r="D93" s="42"/>
      <c r="E93" s="42"/>
      <c r="F93" s="42"/>
      <c r="G93" s="42"/>
      <c r="H93" s="43">
        <f>SUBTOTAL(109,H88:H92)</f>
        <v>0</v>
      </c>
    </row>
    <row r="94" spans="1:8" x14ac:dyDescent="0.35">
      <c r="A94" s="163" t="s">
        <v>61</v>
      </c>
      <c r="B94" s="163"/>
      <c r="C94" s="163"/>
      <c r="D94" s="163"/>
      <c r="E94" s="163"/>
      <c r="F94" s="163"/>
      <c r="G94" s="163"/>
      <c r="H94" s="164"/>
    </row>
    <row r="95" spans="1:8" x14ac:dyDescent="0.35">
      <c r="A95" s="22"/>
      <c r="B95" s="23"/>
      <c r="C95" s="22"/>
      <c r="D95" s="22"/>
      <c r="E95" s="22"/>
      <c r="F95" s="22"/>
      <c r="G95" s="22"/>
      <c r="H95" s="16">
        <f>+ROUND(IF(ISBLANK(B95),0,(IF(ISBLANK(D95),B95,IF(ISBLANK(F95),D95*B95,F95*D95*B95)))),0)</f>
        <v>0</v>
      </c>
    </row>
    <row r="96" spans="1:8" x14ac:dyDescent="0.35">
      <c r="A96" s="22"/>
      <c r="B96" s="23"/>
      <c r="C96" s="22"/>
      <c r="D96" s="22"/>
      <c r="E96" s="22"/>
      <c r="F96" s="22"/>
      <c r="G96" s="22"/>
      <c r="H96" s="16">
        <f t="shared" ref="H96:H99" si="11">+ROUND(IF(ISBLANK(B96),0,(IF(ISBLANK(D96),B96,IF(ISBLANK(F96),D96*B96,F96*D96*B96)))),0)</f>
        <v>0</v>
      </c>
    </row>
    <row r="97" spans="1:8" x14ac:dyDescent="0.35">
      <c r="A97" s="22"/>
      <c r="B97" s="23"/>
      <c r="C97" s="22"/>
      <c r="D97" s="22"/>
      <c r="E97" s="22"/>
      <c r="F97" s="22"/>
      <c r="G97" s="22"/>
      <c r="H97" s="16">
        <f t="shared" si="11"/>
        <v>0</v>
      </c>
    </row>
    <row r="98" spans="1:8" x14ac:dyDescent="0.35">
      <c r="A98" s="22"/>
      <c r="B98" s="23"/>
      <c r="C98" s="22"/>
      <c r="D98" s="22"/>
      <c r="E98" s="22"/>
      <c r="F98" s="22"/>
      <c r="G98" s="22"/>
      <c r="H98" s="16">
        <f t="shared" si="11"/>
        <v>0</v>
      </c>
    </row>
    <row r="99" spans="1:8" ht="15" thickBot="1" x14ac:dyDescent="0.4">
      <c r="A99" s="22"/>
      <c r="B99" s="23"/>
      <c r="C99" s="22"/>
      <c r="D99" s="22"/>
      <c r="E99" s="22"/>
      <c r="F99" s="22"/>
      <c r="G99" s="22"/>
      <c r="H99" s="16">
        <f t="shared" si="11"/>
        <v>0</v>
      </c>
    </row>
    <row r="100" spans="1:8" ht="15" thickTop="1" x14ac:dyDescent="0.35">
      <c r="A100" s="42" t="str">
        <f>+"Subtotal " &amp; A94</f>
        <v>Subtotal Life Skills</v>
      </c>
      <c r="B100" s="42"/>
      <c r="C100" s="42"/>
      <c r="D100" s="42"/>
      <c r="E100" s="42"/>
      <c r="F100" s="42"/>
      <c r="G100" s="42"/>
      <c r="H100" s="43">
        <f>SUBTOTAL(109,H95:H99)</f>
        <v>0</v>
      </c>
    </row>
    <row r="101" spans="1:8" x14ac:dyDescent="0.35">
      <c r="A101" s="163" t="s">
        <v>62</v>
      </c>
      <c r="B101" s="163"/>
      <c r="C101" s="163"/>
      <c r="D101" s="163"/>
      <c r="E101" s="163"/>
      <c r="F101" s="163"/>
      <c r="G101" s="163"/>
      <c r="H101" s="164"/>
    </row>
    <row r="102" spans="1:8" x14ac:dyDescent="0.35">
      <c r="A102" s="22"/>
      <c r="B102" s="23"/>
      <c r="C102" s="22"/>
      <c r="D102" s="22"/>
      <c r="E102" s="22"/>
      <c r="F102" s="22"/>
      <c r="G102" s="22"/>
      <c r="H102" s="16">
        <f>+ROUND(IF(ISBLANK(B102),0,(IF(ISBLANK(D102),B102,IF(ISBLANK(F102),D102*B102,F102*D102*B102)))),0)</f>
        <v>0</v>
      </c>
    </row>
    <row r="103" spans="1:8" x14ac:dyDescent="0.35">
      <c r="A103" s="22"/>
      <c r="B103" s="23"/>
      <c r="C103" s="22"/>
      <c r="D103" s="22"/>
      <c r="E103" s="22"/>
      <c r="F103" s="22"/>
      <c r="G103" s="22"/>
      <c r="H103" s="16">
        <f t="shared" ref="H103:H106" si="12">+ROUND(IF(ISBLANK(B103),0,(IF(ISBLANK(D103),B103,IF(ISBLANK(F103),D103*B103,F103*D103*B103)))),0)</f>
        <v>0</v>
      </c>
    </row>
    <row r="104" spans="1:8" x14ac:dyDescent="0.35">
      <c r="A104" s="22"/>
      <c r="B104" s="23"/>
      <c r="C104" s="22"/>
      <c r="D104" s="22"/>
      <c r="E104" s="22"/>
      <c r="F104" s="22"/>
      <c r="G104" s="22"/>
      <c r="H104" s="16">
        <f t="shared" si="12"/>
        <v>0</v>
      </c>
    </row>
    <row r="105" spans="1:8" x14ac:dyDescent="0.35">
      <c r="A105" s="22"/>
      <c r="B105" s="23"/>
      <c r="C105" s="22"/>
      <c r="D105" s="22"/>
      <c r="E105" s="22"/>
      <c r="F105" s="22"/>
      <c r="G105" s="22"/>
      <c r="H105" s="16">
        <f t="shared" si="12"/>
        <v>0</v>
      </c>
    </row>
    <row r="106" spans="1:8" ht="15" thickBot="1" x14ac:dyDescent="0.4">
      <c r="A106" s="22"/>
      <c r="B106" s="23"/>
      <c r="C106" s="22"/>
      <c r="D106" s="22"/>
      <c r="E106" s="22"/>
      <c r="F106" s="22"/>
      <c r="G106" s="22"/>
      <c r="H106" s="16">
        <f t="shared" si="12"/>
        <v>0</v>
      </c>
    </row>
    <row r="107" spans="1:8" ht="15" thickTop="1" x14ac:dyDescent="0.35">
      <c r="A107" s="42" t="str">
        <f>+"Subtotal " &amp; A101</f>
        <v>Subtotal Mental Health Services</v>
      </c>
      <c r="B107" s="42"/>
      <c r="C107" s="42"/>
      <c r="D107" s="42"/>
      <c r="E107" s="42"/>
      <c r="F107" s="42"/>
      <c r="G107" s="42"/>
      <c r="H107" s="43">
        <f>SUBTOTAL(109,H102:H106)</f>
        <v>0</v>
      </c>
    </row>
    <row r="108" spans="1:8" x14ac:dyDescent="0.35">
      <c r="A108" s="163" t="s">
        <v>63</v>
      </c>
      <c r="B108" s="163"/>
      <c r="C108" s="163"/>
      <c r="D108" s="163"/>
      <c r="E108" s="163"/>
      <c r="F108" s="163"/>
      <c r="G108" s="163"/>
      <c r="H108" s="164"/>
    </row>
    <row r="109" spans="1:8" x14ac:dyDescent="0.35">
      <c r="A109" s="22"/>
      <c r="B109" s="23"/>
      <c r="C109" s="22"/>
      <c r="D109" s="22"/>
      <c r="E109" s="22"/>
      <c r="F109" s="22"/>
      <c r="G109" s="22"/>
      <c r="H109" s="16">
        <f>+ROUND(IF(ISBLANK(B109),0,(IF(ISBLANK(D109),B109,IF(ISBLANK(F109),D109*B109,F109*D109*B109)))),0)</f>
        <v>0</v>
      </c>
    </row>
    <row r="110" spans="1:8" x14ac:dyDescent="0.35">
      <c r="A110" s="22"/>
      <c r="B110" s="23"/>
      <c r="C110" s="22"/>
      <c r="D110" s="22"/>
      <c r="E110" s="22"/>
      <c r="F110" s="22"/>
      <c r="G110" s="22"/>
      <c r="H110" s="16">
        <f t="shared" ref="H110:H113" si="13">+ROUND(IF(ISBLANK(B110),0,(IF(ISBLANK(D110),B110,IF(ISBLANK(F110),D110*B110,F110*D110*B110)))),0)</f>
        <v>0</v>
      </c>
    </row>
    <row r="111" spans="1:8" x14ac:dyDescent="0.35">
      <c r="A111" s="22"/>
      <c r="B111" s="23"/>
      <c r="C111" s="22"/>
      <c r="D111" s="22"/>
      <c r="E111" s="22"/>
      <c r="F111" s="22"/>
      <c r="G111" s="22"/>
      <c r="H111" s="16">
        <f t="shared" si="13"/>
        <v>0</v>
      </c>
    </row>
    <row r="112" spans="1:8" x14ac:dyDescent="0.35">
      <c r="A112" s="22"/>
      <c r="B112" s="23"/>
      <c r="C112" s="22"/>
      <c r="D112" s="22"/>
      <c r="E112" s="22"/>
      <c r="F112" s="22"/>
      <c r="G112" s="22"/>
      <c r="H112" s="16">
        <f t="shared" si="13"/>
        <v>0</v>
      </c>
    </row>
    <row r="113" spans="1:8" ht="15" thickBot="1" x14ac:dyDescent="0.4">
      <c r="A113" s="22"/>
      <c r="B113" s="23"/>
      <c r="C113" s="22"/>
      <c r="D113" s="22"/>
      <c r="E113" s="22"/>
      <c r="F113" s="22"/>
      <c r="G113" s="22"/>
      <c r="H113" s="16">
        <f t="shared" si="13"/>
        <v>0</v>
      </c>
    </row>
    <row r="114" spans="1:8" ht="15" thickTop="1" x14ac:dyDescent="0.35">
      <c r="A114" s="42" t="str">
        <f>+"Subtotal " &amp; A108</f>
        <v>Subtotal Outpatient Health Services</v>
      </c>
      <c r="B114" s="42"/>
      <c r="C114" s="42"/>
      <c r="D114" s="42"/>
      <c r="E114" s="42"/>
      <c r="F114" s="42"/>
      <c r="G114" s="42"/>
      <c r="H114" s="43">
        <f>SUBTOTAL(109,H109:H113)</f>
        <v>0</v>
      </c>
    </row>
    <row r="115" spans="1:8" x14ac:dyDescent="0.35">
      <c r="A115" s="163" t="s">
        <v>64</v>
      </c>
      <c r="B115" s="163"/>
      <c r="C115" s="163"/>
      <c r="D115" s="163"/>
      <c r="E115" s="163"/>
      <c r="F115" s="163"/>
      <c r="G115" s="163"/>
      <c r="H115" s="164"/>
    </row>
    <row r="116" spans="1:8" x14ac:dyDescent="0.35">
      <c r="A116" s="22"/>
      <c r="B116" s="23"/>
      <c r="C116" s="22"/>
      <c r="D116" s="22"/>
      <c r="E116" s="22"/>
      <c r="F116" s="22"/>
      <c r="G116" s="22"/>
      <c r="H116" s="16">
        <f>+ROUND(IF(ISBLANK(B116),0,(IF(ISBLANK(D116),B116,IF(ISBLANK(F116),D116*B116,F116*D116*B116)))),0)</f>
        <v>0</v>
      </c>
    </row>
    <row r="117" spans="1:8" x14ac:dyDescent="0.35">
      <c r="A117" s="22"/>
      <c r="B117" s="23"/>
      <c r="C117" s="22"/>
      <c r="D117" s="22"/>
      <c r="E117" s="22"/>
      <c r="F117" s="22"/>
      <c r="G117" s="22"/>
      <c r="H117" s="16">
        <f t="shared" ref="H117:H120" si="14">+ROUND(IF(ISBLANK(B117),0,(IF(ISBLANK(D117),B117,IF(ISBLANK(F117),D117*B117,F117*D117*B117)))),0)</f>
        <v>0</v>
      </c>
    </row>
    <row r="118" spans="1:8" x14ac:dyDescent="0.35">
      <c r="A118" s="22"/>
      <c r="B118" s="23"/>
      <c r="C118" s="22"/>
      <c r="D118" s="22"/>
      <c r="E118" s="22"/>
      <c r="F118" s="22"/>
      <c r="G118" s="22"/>
      <c r="H118" s="16">
        <f t="shared" si="14"/>
        <v>0</v>
      </c>
    </row>
    <row r="119" spans="1:8" x14ac:dyDescent="0.35">
      <c r="A119" s="22"/>
      <c r="B119" s="23"/>
      <c r="C119" s="22"/>
      <c r="D119" s="22"/>
      <c r="E119" s="22"/>
      <c r="F119" s="22"/>
      <c r="G119" s="22"/>
      <c r="H119" s="16">
        <f t="shared" si="14"/>
        <v>0</v>
      </c>
    </row>
    <row r="120" spans="1:8" ht="15" thickBot="1" x14ac:dyDescent="0.4">
      <c r="A120" s="22"/>
      <c r="B120" s="23"/>
      <c r="C120" s="22"/>
      <c r="D120" s="22"/>
      <c r="E120" s="22"/>
      <c r="F120" s="22"/>
      <c r="G120" s="22"/>
      <c r="H120" s="16">
        <f t="shared" si="14"/>
        <v>0</v>
      </c>
    </row>
    <row r="121" spans="1:8" ht="15" thickTop="1" x14ac:dyDescent="0.35">
      <c r="A121" s="42" t="str">
        <f>+"Subtotal " &amp; A115</f>
        <v>Subtotal Outreach Services</v>
      </c>
      <c r="B121" s="42"/>
      <c r="C121" s="42"/>
      <c r="D121" s="42"/>
      <c r="E121" s="42"/>
      <c r="F121" s="42"/>
      <c r="G121" s="42"/>
      <c r="H121" s="43">
        <f>SUBTOTAL(109,H116:H120)</f>
        <v>0</v>
      </c>
    </row>
    <row r="122" spans="1:8" x14ac:dyDescent="0.35">
      <c r="A122" s="163" t="s">
        <v>65</v>
      </c>
      <c r="B122" s="163"/>
      <c r="C122" s="163"/>
      <c r="D122" s="163"/>
      <c r="E122" s="163"/>
      <c r="F122" s="163"/>
      <c r="G122" s="163"/>
      <c r="H122" s="164"/>
    </row>
    <row r="123" spans="1:8" x14ac:dyDescent="0.35">
      <c r="A123" s="22"/>
      <c r="B123" s="23"/>
      <c r="C123" s="22"/>
      <c r="D123" s="22"/>
      <c r="E123" s="22"/>
      <c r="F123" s="22"/>
      <c r="G123" s="22"/>
      <c r="H123" s="16">
        <f>+ROUND(IF(ISBLANK(B123),0,(IF(ISBLANK(D123),B123,IF(ISBLANK(F123),D123*B123,F123*D123*B123)))),0)</f>
        <v>0</v>
      </c>
    </row>
    <row r="124" spans="1:8" x14ac:dyDescent="0.35">
      <c r="A124" s="22"/>
      <c r="B124" s="23"/>
      <c r="C124" s="22"/>
      <c r="D124" s="22"/>
      <c r="E124" s="22"/>
      <c r="F124" s="22"/>
      <c r="G124" s="22"/>
      <c r="H124" s="16">
        <f t="shared" ref="H124:H127" si="15">+ROUND(IF(ISBLANK(B124),0,(IF(ISBLANK(D124),B124,IF(ISBLANK(F124),D124*B124,F124*D124*B124)))),0)</f>
        <v>0</v>
      </c>
    </row>
    <row r="125" spans="1:8" x14ac:dyDescent="0.35">
      <c r="A125" s="22"/>
      <c r="B125" s="23"/>
      <c r="C125" s="22"/>
      <c r="D125" s="22"/>
      <c r="E125" s="22"/>
      <c r="F125" s="22"/>
      <c r="G125" s="22"/>
      <c r="H125" s="16">
        <f t="shared" si="15"/>
        <v>0</v>
      </c>
    </row>
    <row r="126" spans="1:8" x14ac:dyDescent="0.35">
      <c r="A126" s="22"/>
      <c r="B126" s="23"/>
      <c r="C126" s="22"/>
      <c r="D126" s="22"/>
      <c r="E126" s="22"/>
      <c r="F126" s="22"/>
      <c r="G126" s="22"/>
      <c r="H126" s="16">
        <f t="shared" si="15"/>
        <v>0</v>
      </c>
    </row>
    <row r="127" spans="1:8" ht="15" thickBot="1" x14ac:dyDescent="0.4">
      <c r="A127" s="22"/>
      <c r="B127" s="23"/>
      <c r="C127" s="22"/>
      <c r="D127" s="22"/>
      <c r="E127" s="22"/>
      <c r="F127" s="22"/>
      <c r="G127" s="22"/>
      <c r="H127" s="16">
        <f t="shared" si="15"/>
        <v>0</v>
      </c>
    </row>
    <row r="128" spans="1:8" ht="15" thickTop="1" x14ac:dyDescent="0.35">
      <c r="A128" s="42" t="str">
        <f>+"Subtotal " &amp; A122</f>
        <v>Subtotal Substance Abuse Treatment Services</v>
      </c>
      <c r="B128" s="42"/>
      <c r="C128" s="42"/>
      <c r="D128" s="42"/>
      <c r="E128" s="42"/>
      <c r="F128" s="42"/>
      <c r="G128" s="42"/>
      <c r="H128" s="43">
        <f>SUBTOTAL(109,H123:H127)</f>
        <v>0</v>
      </c>
    </row>
    <row r="129" spans="1:8" x14ac:dyDescent="0.35">
      <c r="A129" s="163" t="s">
        <v>182</v>
      </c>
      <c r="B129" s="163"/>
      <c r="C129" s="163"/>
      <c r="D129" s="163"/>
      <c r="E129" s="163"/>
      <c r="F129" s="163"/>
      <c r="G129" s="163"/>
      <c r="H129" s="164"/>
    </row>
    <row r="130" spans="1:8" x14ac:dyDescent="0.35">
      <c r="A130" s="22"/>
      <c r="B130" s="23"/>
      <c r="C130" s="22"/>
      <c r="D130" s="22"/>
      <c r="E130" s="22"/>
      <c r="F130" s="22"/>
      <c r="G130" s="22"/>
      <c r="H130" s="16">
        <f>+ROUND(IF(ISBLANK(B130),0,(IF(ISBLANK(D130),B130,IF(ISBLANK(F130),D130*B130,F130*D130*B130)))),0)</f>
        <v>0</v>
      </c>
    </row>
    <row r="131" spans="1:8" x14ac:dyDescent="0.35">
      <c r="A131" s="22"/>
      <c r="B131" s="23"/>
      <c r="C131" s="22"/>
      <c r="D131" s="22"/>
      <c r="E131" s="22"/>
      <c r="F131" s="22"/>
      <c r="G131" s="22"/>
      <c r="H131" s="16">
        <f t="shared" ref="H131:H134" si="16">+ROUND(IF(ISBLANK(B131),0,(IF(ISBLANK(D131),B131,IF(ISBLANK(F131),D131*B131,F131*D131*B131)))),0)</f>
        <v>0</v>
      </c>
    </row>
    <row r="132" spans="1:8" x14ac:dyDescent="0.35">
      <c r="A132" s="22"/>
      <c r="B132" s="23"/>
      <c r="C132" s="22"/>
      <c r="D132" s="22"/>
      <c r="E132" s="22"/>
      <c r="F132" s="22"/>
      <c r="G132" s="22"/>
      <c r="H132" s="16">
        <f t="shared" si="16"/>
        <v>0</v>
      </c>
    </row>
    <row r="133" spans="1:8" x14ac:dyDescent="0.35">
      <c r="A133" s="22"/>
      <c r="B133" s="23"/>
      <c r="C133" s="22"/>
      <c r="D133" s="22"/>
      <c r="E133" s="22"/>
      <c r="F133" s="22"/>
      <c r="G133" s="22"/>
      <c r="H133" s="16">
        <f t="shared" si="16"/>
        <v>0</v>
      </c>
    </row>
    <row r="134" spans="1:8" ht="15" thickBot="1" x14ac:dyDescent="0.4">
      <c r="A134" s="22"/>
      <c r="B134" s="23"/>
      <c r="C134" s="22"/>
      <c r="D134" s="22"/>
      <c r="E134" s="22"/>
      <c r="F134" s="22"/>
      <c r="G134" s="22"/>
      <c r="H134" s="16">
        <f t="shared" si="16"/>
        <v>0</v>
      </c>
    </row>
    <row r="135" spans="1:8" ht="15" thickTop="1" x14ac:dyDescent="0.35">
      <c r="A135" s="42" t="str">
        <f>+"Subtotal " &amp; A129</f>
        <v>Subtotal VAWA Services *this is a new budget line item: please review HUD NOFO section page 42 for specifics. III.B.4.a(3)</v>
      </c>
      <c r="B135" s="42"/>
      <c r="C135" s="42"/>
      <c r="D135" s="42"/>
      <c r="E135" s="42"/>
      <c r="F135" s="42"/>
      <c r="G135" s="42"/>
      <c r="H135" s="43">
        <f>SUBTOTAL(109,H130:H134)</f>
        <v>0</v>
      </c>
    </row>
    <row r="136" spans="1:8" x14ac:dyDescent="0.35">
      <c r="A136" s="163" t="s">
        <v>66</v>
      </c>
      <c r="B136" s="163"/>
      <c r="C136" s="163"/>
      <c r="D136" s="163"/>
      <c r="E136" s="163"/>
      <c r="F136" s="163"/>
      <c r="G136" s="163"/>
      <c r="H136" s="164"/>
    </row>
    <row r="137" spans="1:8" x14ac:dyDescent="0.35">
      <c r="A137" s="22"/>
      <c r="B137" s="23"/>
      <c r="C137" s="22"/>
      <c r="D137" s="22"/>
      <c r="E137" s="22"/>
      <c r="F137" s="22"/>
      <c r="G137" s="22"/>
      <c r="H137" s="16">
        <f>+ROUND(IF(ISBLANK(B137),0,(IF(ISBLANK(D137),B137,IF(ISBLANK(F137),D137*B137,F137*D137*B137)))),0)</f>
        <v>0</v>
      </c>
    </row>
    <row r="138" spans="1:8" x14ac:dyDescent="0.35">
      <c r="A138" s="22"/>
      <c r="B138" s="23"/>
      <c r="C138" s="22"/>
      <c r="D138" s="22"/>
      <c r="E138" s="22"/>
      <c r="F138" s="22"/>
      <c r="G138" s="22"/>
      <c r="H138" s="16">
        <f t="shared" ref="H138:H141" si="17">+ROUND(IF(ISBLANK(B138),0,(IF(ISBLANK(D138),B138,IF(ISBLANK(F138),D138*B138,F138*D138*B138)))),0)</f>
        <v>0</v>
      </c>
    </row>
    <row r="139" spans="1:8" x14ac:dyDescent="0.35">
      <c r="A139" s="22"/>
      <c r="B139" s="23"/>
      <c r="C139" s="22"/>
      <c r="D139" s="22"/>
      <c r="E139" s="22"/>
      <c r="F139" s="22"/>
      <c r="G139" s="22"/>
      <c r="H139" s="16">
        <f t="shared" si="17"/>
        <v>0</v>
      </c>
    </row>
    <row r="140" spans="1:8" x14ac:dyDescent="0.35">
      <c r="A140" s="22"/>
      <c r="B140" s="23"/>
      <c r="C140" s="22"/>
      <c r="D140" s="22"/>
      <c r="E140" s="22"/>
      <c r="F140" s="22"/>
      <c r="G140" s="22"/>
      <c r="H140" s="16">
        <f t="shared" si="17"/>
        <v>0</v>
      </c>
    </row>
    <row r="141" spans="1:8" ht="15" thickBot="1" x14ac:dyDescent="0.4">
      <c r="A141" s="22"/>
      <c r="B141" s="23"/>
      <c r="C141" s="22"/>
      <c r="D141" s="22"/>
      <c r="E141" s="22"/>
      <c r="F141" s="22"/>
      <c r="G141" s="22"/>
      <c r="H141" s="16">
        <f t="shared" si="17"/>
        <v>0</v>
      </c>
    </row>
    <row r="142" spans="1:8" ht="15" thickTop="1" x14ac:dyDescent="0.35">
      <c r="A142" s="42" t="str">
        <f>+"Subtotal " &amp; A136</f>
        <v>Subtotal Transportation</v>
      </c>
      <c r="B142" s="42"/>
      <c r="C142" s="42"/>
      <c r="D142" s="42"/>
      <c r="E142" s="42"/>
      <c r="F142" s="42"/>
      <c r="G142" s="42"/>
      <c r="H142" s="43">
        <f>SUBTOTAL(109,H137:H141)</f>
        <v>0</v>
      </c>
    </row>
    <row r="143" spans="1:8" x14ac:dyDescent="0.35">
      <c r="A143" s="163" t="s">
        <v>67</v>
      </c>
      <c r="B143" s="163"/>
      <c r="C143" s="163"/>
      <c r="D143" s="163"/>
      <c r="E143" s="163"/>
      <c r="F143" s="163"/>
      <c r="G143" s="163"/>
      <c r="H143" s="164"/>
    </row>
    <row r="144" spans="1:8" x14ac:dyDescent="0.35">
      <c r="A144" s="22"/>
      <c r="B144" s="23"/>
      <c r="C144" s="22"/>
      <c r="D144" s="22"/>
      <c r="E144" s="22"/>
      <c r="F144" s="22"/>
      <c r="G144" s="22"/>
      <c r="H144" s="16">
        <f>+ROUND(IF(ISBLANK(B144),0,(IF(ISBLANK(D144),B144,IF(ISBLANK(F144),D144*B144,F144*D144*B144)))),0)</f>
        <v>0</v>
      </c>
    </row>
    <row r="145" spans="1:8" s="40" customFormat="1" ht="15.5" customHeight="1" x14ac:dyDescent="0.35">
      <c r="A145" s="22"/>
      <c r="B145" s="23"/>
      <c r="C145" s="22"/>
      <c r="D145" s="22"/>
      <c r="E145" s="22"/>
      <c r="F145" s="22"/>
      <c r="G145" s="22"/>
      <c r="H145" s="16">
        <f t="shared" ref="H145:H148" si="18">+ROUND(IF(ISBLANK(B145),0,(IF(ISBLANK(D145),B145,IF(ISBLANK(F145),D145*B145,F145*D145*B145)))),0)</f>
        <v>0</v>
      </c>
    </row>
    <row r="146" spans="1:8" x14ac:dyDescent="0.35">
      <c r="A146" s="22"/>
      <c r="B146" s="23"/>
      <c r="C146" s="22"/>
      <c r="D146" s="22"/>
      <c r="E146" s="22"/>
      <c r="F146" s="22"/>
      <c r="G146" s="22"/>
      <c r="H146" s="16">
        <f t="shared" si="18"/>
        <v>0</v>
      </c>
    </row>
    <row r="147" spans="1:8" x14ac:dyDescent="0.35">
      <c r="A147" s="22"/>
      <c r="B147" s="23"/>
      <c r="C147" s="22"/>
      <c r="D147" s="22"/>
      <c r="E147" s="22"/>
      <c r="F147" s="22"/>
      <c r="G147" s="22"/>
      <c r="H147" s="16">
        <f t="shared" si="18"/>
        <v>0</v>
      </c>
    </row>
    <row r="148" spans="1:8" ht="15" thickBot="1" x14ac:dyDescent="0.4">
      <c r="A148" s="22"/>
      <c r="B148" s="23"/>
      <c r="C148" s="22"/>
      <c r="D148" s="22"/>
      <c r="E148" s="22"/>
      <c r="F148" s="22"/>
      <c r="G148" s="22"/>
      <c r="H148" s="16">
        <f t="shared" si="18"/>
        <v>0</v>
      </c>
    </row>
    <row r="149" spans="1:8" ht="15" thickTop="1" x14ac:dyDescent="0.35">
      <c r="A149" s="42" t="str">
        <f>+"Subtotal " &amp; A143</f>
        <v>Subtotal Utility Deposits</v>
      </c>
      <c r="B149" s="42"/>
      <c r="C149" s="42"/>
      <c r="D149" s="42"/>
      <c r="E149" s="42"/>
      <c r="F149" s="42"/>
      <c r="G149" s="42"/>
      <c r="H149" s="43">
        <f>SUBTOTAL(109,H144:H148)</f>
        <v>0</v>
      </c>
    </row>
    <row r="150" spans="1:8" ht="19" thickBot="1" x14ac:dyDescent="0.5">
      <c r="A150" s="169" t="s">
        <v>68</v>
      </c>
      <c r="B150" s="169"/>
      <c r="C150" s="169"/>
      <c r="D150" s="169"/>
      <c r="E150" s="169"/>
      <c r="F150" s="169"/>
      <c r="G150" s="33"/>
      <c r="H150" s="34">
        <f>+SUM(H149,H135,H142,H128,H121,H114,H100,H93,H86,H79,H72,H65,H58,H51,H44,H37,H107)</f>
        <v>157000</v>
      </c>
    </row>
    <row r="151" spans="1:8" ht="18.5" x14ac:dyDescent="0.45">
      <c r="A151" s="35"/>
      <c r="B151" s="35"/>
      <c r="C151" s="35"/>
      <c r="D151" s="35"/>
      <c r="E151" s="35"/>
      <c r="F151" s="35"/>
      <c r="G151" s="35"/>
      <c r="H151" s="36"/>
    </row>
    <row r="152" spans="1:8" ht="23.5" x14ac:dyDescent="0.35">
      <c r="A152" s="170" t="s">
        <v>69</v>
      </c>
      <c r="B152" s="170"/>
      <c r="C152" s="170"/>
      <c r="D152" s="170"/>
      <c r="E152" s="170"/>
      <c r="F152" s="170"/>
      <c r="G152" s="170"/>
      <c r="H152" s="170"/>
    </row>
    <row r="153" spans="1:8" x14ac:dyDescent="0.35">
      <c r="A153" s="173" t="s">
        <v>70</v>
      </c>
      <c r="B153" s="173"/>
      <c r="C153" s="173"/>
      <c r="D153" s="173"/>
      <c r="E153" s="173"/>
      <c r="F153" s="173"/>
      <c r="G153" s="173"/>
      <c r="H153" s="173"/>
    </row>
    <row r="154" spans="1:8" x14ac:dyDescent="0.35">
      <c r="A154" s="22"/>
      <c r="B154" s="23"/>
      <c r="C154" s="22"/>
      <c r="D154" s="22"/>
      <c r="E154" s="22"/>
      <c r="F154" s="22"/>
      <c r="G154" s="22"/>
      <c r="H154" s="16">
        <f>+ROUND(IF(ISBLANK(B154),0,(IF(ISBLANK(D154),B154,IF(ISBLANK(F154),D154*B154,F154*D154*B154)))),0)</f>
        <v>0</v>
      </c>
    </row>
    <row r="155" spans="1:8" x14ac:dyDescent="0.35">
      <c r="A155" s="22"/>
      <c r="B155" s="23"/>
      <c r="C155" s="22"/>
      <c r="D155" s="22"/>
      <c r="E155" s="22"/>
      <c r="F155" s="22"/>
      <c r="G155" s="22"/>
      <c r="H155" s="16"/>
    </row>
    <row r="156" spans="1:8" x14ac:dyDescent="0.35">
      <c r="A156" s="22"/>
      <c r="B156" s="23"/>
      <c r="C156" s="22"/>
      <c r="D156" s="22"/>
      <c r="E156" s="22"/>
      <c r="F156" s="22"/>
      <c r="G156" s="22"/>
      <c r="H156" s="16">
        <f t="shared" ref="H156:H158" si="19">+ROUND(IF(ISBLANK(B156),0,(IF(ISBLANK(D156),B156,IF(ISBLANK(F156),D156*B156,F156*D156*B156)))),0)</f>
        <v>0</v>
      </c>
    </row>
    <row r="157" spans="1:8" x14ac:dyDescent="0.35">
      <c r="A157" s="22"/>
      <c r="B157" s="23"/>
      <c r="C157" s="22"/>
      <c r="D157" s="22"/>
      <c r="E157" s="22"/>
      <c r="F157" s="22"/>
      <c r="G157" s="22"/>
      <c r="H157" s="16">
        <f t="shared" si="19"/>
        <v>0</v>
      </c>
    </row>
    <row r="158" spans="1:8" ht="15" thickBot="1" x14ac:dyDescent="0.4">
      <c r="A158" s="22"/>
      <c r="B158" s="23"/>
      <c r="C158" s="22"/>
      <c r="D158" s="22"/>
      <c r="E158" s="22"/>
      <c r="F158" s="22"/>
      <c r="G158" s="22"/>
      <c r="H158" s="16">
        <f t="shared" si="19"/>
        <v>0</v>
      </c>
    </row>
    <row r="159" spans="1:8" ht="15" thickTop="1" x14ac:dyDescent="0.35">
      <c r="A159" s="24" t="str">
        <f>+"Subtotal " &amp; A153</f>
        <v>Subtotal Maintenance/Repair</v>
      </c>
      <c r="B159" s="24"/>
      <c r="C159" s="24"/>
      <c r="D159" s="24"/>
      <c r="E159" s="24"/>
      <c r="F159" s="24"/>
      <c r="G159" s="24"/>
      <c r="H159" s="25">
        <f>SUBTOTAL(109,H154:H158)</f>
        <v>0</v>
      </c>
    </row>
    <row r="160" spans="1:8" x14ac:dyDescent="0.35">
      <c r="A160" s="174" t="s">
        <v>71</v>
      </c>
      <c r="B160" s="174"/>
      <c r="C160" s="174"/>
      <c r="D160" s="174"/>
      <c r="E160" s="174"/>
      <c r="F160" s="174"/>
      <c r="G160" s="174"/>
      <c r="H160" s="174"/>
    </row>
    <row r="161" spans="1:8" x14ac:dyDescent="0.35">
      <c r="A161" s="22"/>
      <c r="B161" s="23"/>
      <c r="C161" s="22"/>
      <c r="D161" s="22"/>
      <c r="E161" s="22"/>
      <c r="F161" s="22"/>
      <c r="G161" s="22"/>
      <c r="H161" s="16">
        <f>+ROUND(IF(ISBLANK(B161),0,(IF(ISBLANK(D161),B161,IF(ISBLANK(F161),D161*B161,F161*D161*B161)))),0)</f>
        <v>0</v>
      </c>
    </row>
    <row r="162" spans="1:8" x14ac:dyDescent="0.35">
      <c r="A162" s="22"/>
      <c r="B162" s="23"/>
      <c r="C162" s="22"/>
      <c r="D162" s="22"/>
      <c r="E162" s="22"/>
      <c r="F162" s="22"/>
      <c r="G162" s="22"/>
      <c r="H162" s="16">
        <f t="shared" ref="H162:H165" si="20">+ROUND(IF(ISBLANK(B162),0,(IF(ISBLANK(D162),B162,IF(ISBLANK(F162),D162*B162,F162*D162*B162)))),0)</f>
        <v>0</v>
      </c>
    </row>
    <row r="163" spans="1:8" x14ac:dyDescent="0.35">
      <c r="A163" s="22"/>
      <c r="B163" s="23"/>
      <c r="C163" s="22"/>
      <c r="D163" s="22"/>
      <c r="E163" s="22"/>
      <c r="F163" s="22"/>
      <c r="G163" s="22"/>
      <c r="H163" s="16">
        <f t="shared" si="20"/>
        <v>0</v>
      </c>
    </row>
    <row r="164" spans="1:8" x14ac:dyDescent="0.35">
      <c r="A164" s="22"/>
      <c r="B164" s="23"/>
      <c r="C164" s="22"/>
      <c r="D164" s="22"/>
      <c r="E164" s="22"/>
      <c r="F164" s="22"/>
      <c r="G164" s="22"/>
      <c r="H164" s="16">
        <f t="shared" si="20"/>
        <v>0</v>
      </c>
    </row>
    <row r="165" spans="1:8" ht="15" thickBot="1" x14ac:dyDescent="0.4">
      <c r="A165" s="22"/>
      <c r="B165" s="23"/>
      <c r="C165" s="22"/>
      <c r="D165" s="22"/>
      <c r="E165" s="22"/>
      <c r="F165" s="22"/>
      <c r="G165" s="22"/>
      <c r="H165" s="16">
        <f t="shared" si="20"/>
        <v>0</v>
      </c>
    </row>
    <row r="166" spans="1:8" ht="15" thickTop="1" x14ac:dyDescent="0.35">
      <c r="A166" s="24" t="str">
        <f>+"Subtotal " &amp; A160</f>
        <v>Subtotal Property Taxes &amp; Insurance</v>
      </c>
      <c r="B166" s="24"/>
      <c r="C166" s="24"/>
      <c r="D166" s="24"/>
      <c r="E166" s="24"/>
      <c r="F166" s="24"/>
      <c r="G166" s="24"/>
      <c r="H166" s="25">
        <f>SUBTOTAL(109,H161:H165)</f>
        <v>0</v>
      </c>
    </row>
    <row r="167" spans="1:8" x14ac:dyDescent="0.35">
      <c r="A167" s="174" t="s">
        <v>72</v>
      </c>
      <c r="B167" s="174"/>
      <c r="C167" s="174"/>
      <c r="D167" s="174"/>
      <c r="E167" s="174"/>
      <c r="F167" s="174"/>
      <c r="G167" s="174"/>
      <c r="H167" s="174"/>
    </row>
    <row r="168" spans="1:8" x14ac:dyDescent="0.35">
      <c r="A168" s="22"/>
      <c r="B168" s="23"/>
      <c r="C168" s="22"/>
      <c r="D168" s="22"/>
      <c r="E168" s="22"/>
      <c r="F168" s="22"/>
      <c r="G168" s="22"/>
      <c r="H168" s="16">
        <f>+ROUND(IF(ISBLANK(B168),0,(IF(ISBLANK(D168),B168,IF(ISBLANK(F168),D168*B168,F168*D168*B168)))),0)</f>
        <v>0</v>
      </c>
    </row>
    <row r="169" spans="1:8" x14ac:dyDescent="0.35">
      <c r="A169" s="22"/>
      <c r="B169" s="23"/>
      <c r="C169" s="22"/>
      <c r="D169" s="22"/>
      <c r="E169" s="22"/>
      <c r="F169" s="22"/>
      <c r="G169" s="22"/>
      <c r="H169" s="16">
        <f t="shared" ref="H169:H172" si="21">+ROUND(IF(ISBLANK(B169),0,(IF(ISBLANK(D169),B169,IF(ISBLANK(F169),D169*B169,F169*D169*B169)))),0)</f>
        <v>0</v>
      </c>
    </row>
    <row r="170" spans="1:8" x14ac:dyDescent="0.35">
      <c r="A170" s="22"/>
      <c r="B170" s="23"/>
      <c r="C170" s="22"/>
      <c r="D170" s="22"/>
      <c r="E170" s="22"/>
      <c r="F170" s="22"/>
      <c r="G170" s="22"/>
      <c r="H170" s="16">
        <f t="shared" si="21"/>
        <v>0</v>
      </c>
    </row>
    <row r="171" spans="1:8" x14ac:dyDescent="0.35">
      <c r="A171" s="22"/>
      <c r="B171" s="23"/>
      <c r="C171" s="22"/>
      <c r="D171" s="22"/>
      <c r="E171" s="22"/>
      <c r="F171" s="22"/>
      <c r="G171" s="22"/>
      <c r="H171" s="16">
        <f t="shared" si="21"/>
        <v>0</v>
      </c>
    </row>
    <row r="172" spans="1:8" ht="15" thickBot="1" x14ac:dyDescent="0.4">
      <c r="A172" s="22"/>
      <c r="B172" s="23"/>
      <c r="C172" s="22"/>
      <c r="D172" s="22"/>
      <c r="E172" s="22"/>
      <c r="F172" s="22"/>
      <c r="G172" s="22"/>
      <c r="H172" s="16">
        <f t="shared" si="21"/>
        <v>0</v>
      </c>
    </row>
    <row r="173" spans="1:8" ht="15" thickTop="1" x14ac:dyDescent="0.35">
      <c r="A173" s="24" t="str">
        <f>+"Subtotal " &amp; A167</f>
        <v>Subtotal Replacement Reserve</v>
      </c>
      <c r="B173" s="24"/>
      <c r="C173" s="24"/>
      <c r="D173" s="24"/>
      <c r="E173" s="24"/>
      <c r="F173" s="24"/>
      <c r="G173" s="24"/>
      <c r="H173" s="25">
        <f>SUBTOTAL(109,H168:H172)</f>
        <v>0</v>
      </c>
    </row>
    <row r="174" spans="1:8" x14ac:dyDescent="0.35">
      <c r="A174" s="174" t="s">
        <v>73</v>
      </c>
      <c r="B174" s="174"/>
      <c r="C174" s="174"/>
      <c r="D174" s="174"/>
      <c r="E174" s="174"/>
      <c r="F174" s="174"/>
      <c r="G174" s="174"/>
      <c r="H174" s="174"/>
    </row>
    <row r="175" spans="1:8" x14ac:dyDescent="0.35">
      <c r="A175" s="22"/>
      <c r="B175" s="23"/>
      <c r="C175" s="22"/>
      <c r="D175" s="22"/>
      <c r="E175" s="22"/>
      <c r="F175" s="22"/>
      <c r="G175" s="22"/>
      <c r="H175" s="16">
        <f>+ROUND(IF(ISBLANK(B175),0,(IF(ISBLANK(D175),B175,IF(ISBLANK(F175),D175*B175,F175*D175*B175)))),0)</f>
        <v>0</v>
      </c>
    </row>
    <row r="176" spans="1:8" x14ac:dyDescent="0.35">
      <c r="A176" s="22"/>
      <c r="B176" s="23"/>
      <c r="C176" s="22"/>
      <c r="D176" s="22"/>
      <c r="E176" s="22"/>
      <c r="F176" s="22"/>
      <c r="G176" s="22"/>
      <c r="H176" s="16">
        <f t="shared" ref="H176:H179" si="22">+ROUND(IF(ISBLANK(B176),0,(IF(ISBLANK(D176),B176,IF(ISBLANK(F176),D176*B176,F176*D176*B176)))),0)</f>
        <v>0</v>
      </c>
    </row>
    <row r="177" spans="1:8" x14ac:dyDescent="0.35">
      <c r="A177" s="22"/>
      <c r="B177" s="23"/>
      <c r="C177" s="22"/>
      <c r="D177" s="22"/>
      <c r="E177" s="22"/>
      <c r="F177" s="22"/>
      <c r="G177" s="22"/>
      <c r="H177" s="16">
        <f t="shared" si="22"/>
        <v>0</v>
      </c>
    </row>
    <row r="178" spans="1:8" x14ac:dyDescent="0.35">
      <c r="A178" s="22"/>
      <c r="B178" s="23"/>
      <c r="C178" s="22"/>
      <c r="D178" s="22"/>
      <c r="E178" s="22"/>
      <c r="F178" s="22"/>
      <c r="G178" s="22"/>
      <c r="H178" s="16">
        <f t="shared" si="22"/>
        <v>0</v>
      </c>
    </row>
    <row r="179" spans="1:8" ht="15" thickBot="1" x14ac:dyDescent="0.4">
      <c r="A179" s="22"/>
      <c r="B179" s="23"/>
      <c r="C179" s="22"/>
      <c r="D179" s="22"/>
      <c r="E179" s="22"/>
      <c r="F179" s="22"/>
      <c r="G179" s="22"/>
      <c r="H179" s="16">
        <f t="shared" si="22"/>
        <v>0</v>
      </c>
    </row>
    <row r="180" spans="1:8" ht="15" thickTop="1" x14ac:dyDescent="0.35">
      <c r="A180" s="24" t="str">
        <f>+"Subtotal " &amp; A174</f>
        <v>Subtotal Building Security</v>
      </c>
      <c r="B180" s="24"/>
      <c r="C180" s="24"/>
      <c r="D180" s="24"/>
      <c r="E180" s="24"/>
      <c r="F180" s="24"/>
      <c r="G180" s="24"/>
      <c r="H180" s="25">
        <f>SUBTOTAL(109,H175:H179)</f>
        <v>0</v>
      </c>
    </row>
    <row r="181" spans="1:8" x14ac:dyDescent="0.35">
      <c r="A181" s="174" t="s">
        <v>74</v>
      </c>
      <c r="B181" s="174"/>
      <c r="C181" s="174"/>
      <c r="D181" s="174"/>
      <c r="E181" s="174"/>
      <c r="F181" s="174"/>
      <c r="G181" s="174"/>
      <c r="H181" s="174"/>
    </row>
    <row r="182" spans="1:8" x14ac:dyDescent="0.35">
      <c r="A182" s="22"/>
      <c r="B182" s="23"/>
      <c r="C182" s="22"/>
      <c r="D182" s="22"/>
      <c r="E182" s="22"/>
      <c r="F182" s="22"/>
      <c r="G182" s="22"/>
      <c r="H182" s="16">
        <f>+ROUND(IF(ISBLANK(B182),0,(IF(ISBLANK(D182),B182,IF(ISBLANK(F182),D182*B182,F182*D182*B182)))),0)</f>
        <v>0</v>
      </c>
    </row>
    <row r="183" spans="1:8" x14ac:dyDescent="0.35">
      <c r="A183" s="22"/>
      <c r="B183" s="23"/>
      <c r="C183" s="22"/>
      <c r="D183" s="22"/>
      <c r="E183" s="22"/>
      <c r="F183" s="22"/>
      <c r="G183" s="22"/>
      <c r="H183" s="16">
        <f t="shared" ref="H183:H186" si="23">+ROUND(IF(ISBLANK(B183),0,(IF(ISBLANK(D183),B183,IF(ISBLANK(F183),D183*B183,F183*D183*B183)))),0)</f>
        <v>0</v>
      </c>
    </row>
    <row r="184" spans="1:8" x14ac:dyDescent="0.35">
      <c r="A184" s="22"/>
      <c r="B184" s="23"/>
      <c r="C184" s="22"/>
      <c r="D184" s="22"/>
      <c r="E184" s="22"/>
      <c r="F184" s="22"/>
      <c r="G184" s="22"/>
      <c r="H184" s="16">
        <f t="shared" si="23"/>
        <v>0</v>
      </c>
    </row>
    <row r="185" spans="1:8" x14ac:dyDescent="0.35">
      <c r="A185" s="22"/>
      <c r="B185" s="23"/>
      <c r="C185" s="22"/>
      <c r="D185" s="22"/>
      <c r="E185" s="22"/>
      <c r="F185" s="22"/>
      <c r="G185" s="22"/>
      <c r="H185" s="16">
        <f t="shared" si="23"/>
        <v>0</v>
      </c>
    </row>
    <row r="186" spans="1:8" ht="15" thickBot="1" x14ac:dyDescent="0.4">
      <c r="A186" s="22"/>
      <c r="B186" s="23"/>
      <c r="C186" s="22"/>
      <c r="D186" s="22"/>
      <c r="E186" s="22"/>
      <c r="F186" s="22"/>
      <c r="G186" s="22"/>
      <c r="H186" s="16">
        <f t="shared" si="23"/>
        <v>0</v>
      </c>
    </row>
    <row r="187" spans="1:8" ht="15" thickTop="1" x14ac:dyDescent="0.35">
      <c r="A187" s="24" t="str">
        <f>+"Subtotal " &amp; A181</f>
        <v>Subtotal Electricity, Gas, and Water</v>
      </c>
      <c r="B187" s="24"/>
      <c r="C187" s="24"/>
      <c r="D187" s="24"/>
      <c r="E187" s="24"/>
      <c r="F187" s="24"/>
      <c r="G187" s="24"/>
      <c r="H187" s="25">
        <f>SUBTOTAL(109,H182:H186)</f>
        <v>0</v>
      </c>
    </row>
    <row r="188" spans="1:8" x14ac:dyDescent="0.35">
      <c r="A188" s="174" t="s">
        <v>75</v>
      </c>
      <c r="B188" s="174"/>
      <c r="C188" s="174"/>
      <c r="D188" s="174"/>
      <c r="E188" s="174"/>
      <c r="F188" s="174"/>
      <c r="G188" s="174"/>
      <c r="H188" s="174"/>
    </row>
    <row r="189" spans="1:8" x14ac:dyDescent="0.35">
      <c r="A189" s="22"/>
      <c r="B189" s="23"/>
      <c r="C189" s="22"/>
      <c r="D189" s="22"/>
      <c r="E189" s="22"/>
      <c r="F189" s="22"/>
      <c r="G189" s="22"/>
      <c r="H189" s="16">
        <f>+ROUND(IF(ISBLANK(B189),0,(IF(ISBLANK(D189),B189,IF(ISBLANK(F189),D189*B189,F189*D189*B189)))),0)</f>
        <v>0</v>
      </c>
    </row>
    <row r="190" spans="1:8" x14ac:dyDescent="0.35">
      <c r="A190" s="22"/>
      <c r="B190" s="23"/>
      <c r="C190" s="22"/>
      <c r="D190" s="22"/>
      <c r="E190" s="22"/>
      <c r="F190" s="22"/>
      <c r="G190" s="22"/>
      <c r="H190" s="16">
        <f t="shared" ref="H190:H193" si="24">+ROUND(IF(ISBLANK(B190),0,(IF(ISBLANK(D190),B190,IF(ISBLANK(F190),D190*B190,F190*D190*B190)))),0)</f>
        <v>0</v>
      </c>
    </row>
    <row r="191" spans="1:8" ht="16.5" customHeight="1" x14ac:dyDescent="0.35">
      <c r="A191" s="22"/>
      <c r="B191" s="23"/>
      <c r="C191" s="22"/>
      <c r="D191" s="22"/>
      <c r="E191" s="22"/>
      <c r="F191" s="22"/>
      <c r="G191" s="22"/>
      <c r="H191" s="16">
        <f t="shared" si="24"/>
        <v>0</v>
      </c>
    </row>
    <row r="192" spans="1:8" x14ac:dyDescent="0.35">
      <c r="A192" s="22"/>
      <c r="B192" s="23"/>
      <c r="C192" s="22"/>
      <c r="D192" s="22"/>
      <c r="E192" s="22"/>
      <c r="F192" s="22"/>
      <c r="G192" s="22"/>
      <c r="H192" s="16">
        <f t="shared" si="24"/>
        <v>0</v>
      </c>
    </row>
    <row r="193" spans="1:8" ht="15" thickBot="1" x14ac:dyDescent="0.4">
      <c r="A193" s="22"/>
      <c r="B193" s="23"/>
      <c r="C193" s="22"/>
      <c r="D193" s="22"/>
      <c r="E193" s="22"/>
      <c r="F193" s="22"/>
      <c r="G193" s="22"/>
      <c r="H193" s="16">
        <f t="shared" si="24"/>
        <v>0</v>
      </c>
    </row>
    <row r="194" spans="1:8" ht="15" thickTop="1" x14ac:dyDescent="0.35">
      <c r="A194" s="24" t="str">
        <f>+"Subtotal " &amp; A188</f>
        <v>Subtotal Furniture</v>
      </c>
      <c r="B194" s="24"/>
      <c r="C194" s="24"/>
      <c r="D194" s="24"/>
      <c r="E194" s="24"/>
      <c r="F194" s="24"/>
      <c r="G194" s="24"/>
      <c r="H194" s="25">
        <f>SUBTOTAL(109,H189:H193)</f>
        <v>0</v>
      </c>
    </row>
    <row r="195" spans="1:8" x14ac:dyDescent="0.35">
      <c r="A195" s="174" t="s">
        <v>76</v>
      </c>
      <c r="B195" s="174"/>
      <c r="C195" s="174"/>
      <c r="D195" s="174"/>
      <c r="E195" s="174"/>
      <c r="F195" s="174"/>
      <c r="G195" s="174"/>
      <c r="H195" s="174"/>
    </row>
    <row r="196" spans="1:8" x14ac:dyDescent="0.35">
      <c r="A196" s="22"/>
      <c r="B196" s="23"/>
      <c r="C196" s="22"/>
      <c r="D196" s="22"/>
      <c r="E196" s="22"/>
      <c r="F196" s="22"/>
      <c r="G196" s="22"/>
      <c r="H196" s="16">
        <f>+ROUND(IF(ISBLANK(B196),0,(IF(ISBLANK(D196),B196,IF(ISBLANK(F196),D196*B196,F196*D196*B196)))),0)</f>
        <v>0</v>
      </c>
    </row>
    <row r="197" spans="1:8" x14ac:dyDescent="0.35">
      <c r="A197" s="22"/>
      <c r="B197" s="23"/>
      <c r="C197" s="22"/>
      <c r="D197" s="22"/>
      <c r="E197" s="22"/>
      <c r="F197" s="22"/>
      <c r="G197" s="22"/>
      <c r="H197" s="16">
        <f t="shared" ref="H197:H200" si="25">+ROUND(IF(ISBLANK(B197),0,(IF(ISBLANK(D197),B197,IF(ISBLANK(F197),D197*B197,F197*D197*B197)))),0)</f>
        <v>0</v>
      </c>
    </row>
    <row r="198" spans="1:8" x14ac:dyDescent="0.35">
      <c r="A198" s="22"/>
      <c r="B198" s="23"/>
      <c r="C198" s="22"/>
      <c r="D198" s="22"/>
      <c r="E198" s="22"/>
      <c r="F198" s="22"/>
      <c r="G198" s="22"/>
      <c r="H198" s="16">
        <f t="shared" si="25"/>
        <v>0</v>
      </c>
    </row>
    <row r="199" spans="1:8" x14ac:dyDescent="0.35">
      <c r="A199" s="22"/>
      <c r="B199" s="23"/>
      <c r="C199" s="22"/>
      <c r="D199" s="22"/>
      <c r="E199" s="22"/>
      <c r="F199" s="22"/>
      <c r="G199" s="22"/>
      <c r="H199" s="16">
        <f t="shared" si="25"/>
        <v>0</v>
      </c>
    </row>
    <row r="200" spans="1:8" ht="15" thickBot="1" x14ac:dyDescent="0.4">
      <c r="A200" s="22"/>
      <c r="B200" s="23"/>
      <c r="C200" s="22"/>
      <c r="D200" s="22"/>
      <c r="E200" s="22"/>
      <c r="F200" s="22"/>
      <c r="G200" s="22"/>
      <c r="H200" s="16">
        <f t="shared" si="25"/>
        <v>0</v>
      </c>
    </row>
    <row r="201" spans="1:8" ht="15" thickTop="1" x14ac:dyDescent="0.35">
      <c r="A201" s="24" t="str">
        <f>+"Subtotal " &amp; A195</f>
        <v>Subtotal Equipment (Lease,Buy)</v>
      </c>
      <c r="B201" s="24"/>
      <c r="C201" s="24"/>
      <c r="D201" s="24"/>
      <c r="E201" s="24"/>
      <c r="F201" s="24"/>
      <c r="G201" s="24"/>
      <c r="H201" s="25">
        <f>SUBTOTAL(109,H196:H200)</f>
        <v>0</v>
      </c>
    </row>
    <row r="202" spans="1:8" ht="18.5" x14ac:dyDescent="0.45">
      <c r="A202" s="172" t="s">
        <v>77</v>
      </c>
      <c r="B202" s="172"/>
      <c r="C202" s="172"/>
      <c r="D202" s="172"/>
      <c r="E202" s="172"/>
      <c r="F202" s="172"/>
      <c r="G202" s="26"/>
      <c r="H202" s="21">
        <f>+SUM(H201,H194,H187,H180,H173,H166,H159)</f>
        <v>0</v>
      </c>
    </row>
  </sheetData>
  <sheetProtection formatColumns="0" formatRows="0" insertRows="0" deleteRows="0"/>
  <mergeCells count="36">
    <mergeCell ref="A202:F202"/>
    <mergeCell ref="A129:H129"/>
    <mergeCell ref="A143:H143"/>
    <mergeCell ref="A150:F150"/>
    <mergeCell ref="A152:H152"/>
    <mergeCell ref="A153:H153"/>
    <mergeCell ref="A160:H160"/>
    <mergeCell ref="A167:H167"/>
    <mergeCell ref="A174:H174"/>
    <mergeCell ref="A181:H181"/>
    <mergeCell ref="A188:H188"/>
    <mergeCell ref="A195:H195"/>
    <mergeCell ref="A136:H136"/>
    <mergeCell ref="A122:H122"/>
    <mergeCell ref="A45:H45"/>
    <mergeCell ref="A52:H52"/>
    <mergeCell ref="A59:H59"/>
    <mergeCell ref="A66:H66"/>
    <mergeCell ref="A73:H73"/>
    <mergeCell ref="A80:H80"/>
    <mergeCell ref="A87:H87"/>
    <mergeCell ref="A94:H94"/>
    <mergeCell ref="A101:H101"/>
    <mergeCell ref="A108:H108"/>
    <mergeCell ref="A115:H115"/>
    <mergeCell ref="A19:H19"/>
    <mergeCell ref="A38:H38"/>
    <mergeCell ref="A1:H1"/>
    <mergeCell ref="B2:D2"/>
    <mergeCell ref="F2:H2"/>
    <mergeCell ref="B3:D3"/>
    <mergeCell ref="A28:F28"/>
    <mergeCell ref="A30:H30"/>
    <mergeCell ref="A31:H31"/>
    <mergeCell ref="A17:F17"/>
    <mergeCell ref="A6:H6"/>
  </mergeCells>
  <pageMargins left="0.7" right="0.7" top="0.75" bottom="0.75" header="0.3" footer="0.3"/>
  <pageSetup scale="65" fitToHeight="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O51"/>
  <sheetViews>
    <sheetView zoomScale="57" zoomScaleNormal="57" workbookViewId="0">
      <pane ySplit="6" topLeftCell="A7" activePane="bottomLeft" state="frozen"/>
      <selection activeCell="B9" sqref="B9"/>
      <selection pane="bottomLeft" activeCell="G79" sqref="G79:G81"/>
    </sheetView>
  </sheetViews>
  <sheetFormatPr defaultRowHeight="14.5" x14ac:dyDescent="0.35"/>
  <cols>
    <col min="1" max="1" width="43.7265625" style="7" customWidth="1"/>
    <col min="2" max="2" width="22.453125" style="7" customWidth="1"/>
    <col min="3" max="3" width="15.54296875" style="7" customWidth="1"/>
    <col min="4" max="4" width="10.453125" style="7" customWidth="1"/>
    <col min="5" max="5" width="11.26953125" style="7" customWidth="1"/>
    <col min="6" max="6" width="14.81640625" style="7" customWidth="1"/>
    <col min="7" max="7" width="13.7265625" style="7" bestFit="1" customWidth="1"/>
    <col min="8" max="8" width="13.1796875" style="7" customWidth="1"/>
    <col min="9" max="9" width="14" style="7" customWidth="1"/>
    <col min="10" max="10" width="13.1796875" style="7" customWidth="1"/>
    <col min="11" max="11" width="15.26953125" style="7" customWidth="1"/>
    <col min="12" max="12" width="17" style="7" customWidth="1"/>
    <col min="13" max="13" width="16.1796875" style="7" customWidth="1"/>
    <col min="14" max="14" width="14" style="7" bestFit="1" customWidth="1"/>
    <col min="15" max="15" width="15.453125" style="7" customWidth="1"/>
    <col min="16" max="256" width="9.1796875" style="7"/>
    <col min="257" max="257" width="43.7265625" style="7" customWidth="1"/>
    <col min="258" max="258" width="22.453125" style="7" customWidth="1"/>
    <col min="259" max="259" width="15.54296875" style="7" customWidth="1"/>
    <col min="260" max="260" width="10.453125" style="7" customWidth="1"/>
    <col min="261" max="261" width="11.26953125" style="7" customWidth="1"/>
    <col min="262" max="262" width="14.81640625" style="7" customWidth="1"/>
    <col min="263" max="263" width="13.7265625" style="7" bestFit="1" customWidth="1"/>
    <col min="264" max="264" width="13.1796875" style="7" customWidth="1"/>
    <col min="265" max="265" width="14" style="7" customWidth="1"/>
    <col min="266" max="267" width="13.1796875" style="7" customWidth="1"/>
    <col min="268" max="268" width="19" style="7" customWidth="1"/>
    <col min="269" max="269" width="16.1796875" style="7" customWidth="1"/>
    <col min="270" max="270" width="14" style="7" bestFit="1" customWidth="1"/>
    <col min="271" max="271" width="12.54296875" style="7" customWidth="1"/>
    <col min="272" max="512" width="9.1796875" style="7"/>
    <col min="513" max="513" width="43.7265625" style="7" customWidth="1"/>
    <col min="514" max="514" width="22.453125" style="7" customWidth="1"/>
    <col min="515" max="515" width="15.54296875" style="7" customWidth="1"/>
    <col min="516" max="516" width="10.453125" style="7" customWidth="1"/>
    <col min="517" max="517" width="11.26953125" style="7" customWidth="1"/>
    <col min="518" max="518" width="14.81640625" style="7" customWidth="1"/>
    <col min="519" max="519" width="13.7265625" style="7" bestFit="1" customWidth="1"/>
    <col min="520" max="520" width="13.1796875" style="7" customWidth="1"/>
    <col min="521" max="521" width="14" style="7" customWidth="1"/>
    <col min="522" max="523" width="13.1796875" style="7" customWidth="1"/>
    <col min="524" max="524" width="19" style="7" customWidth="1"/>
    <col min="525" max="525" width="16.1796875" style="7" customWidth="1"/>
    <col min="526" max="526" width="14" style="7" bestFit="1" customWidth="1"/>
    <col min="527" max="527" width="12.54296875" style="7" customWidth="1"/>
    <col min="528" max="768" width="9.1796875" style="7"/>
    <col min="769" max="769" width="43.7265625" style="7" customWidth="1"/>
    <col min="770" max="770" width="22.453125" style="7" customWidth="1"/>
    <col min="771" max="771" width="15.54296875" style="7" customWidth="1"/>
    <col min="772" max="772" width="10.453125" style="7" customWidth="1"/>
    <col min="773" max="773" width="11.26953125" style="7" customWidth="1"/>
    <col min="774" max="774" width="14.81640625" style="7" customWidth="1"/>
    <col min="775" max="775" width="13.7265625" style="7" bestFit="1" customWidth="1"/>
    <col min="776" max="776" width="13.1796875" style="7" customWidth="1"/>
    <col min="777" max="777" width="14" style="7" customWidth="1"/>
    <col min="778" max="779" width="13.1796875" style="7" customWidth="1"/>
    <col min="780" max="780" width="19" style="7" customWidth="1"/>
    <col min="781" max="781" width="16.1796875" style="7" customWidth="1"/>
    <col min="782" max="782" width="14" style="7" bestFit="1" customWidth="1"/>
    <col min="783" max="783" width="12.54296875" style="7" customWidth="1"/>
    <col min="784" max="1024" width="9.1796875" style="7"/>
    <col min="1025" max="1025" width="43.7265625" style="7" customWidth="1"/>
    <col min="1026" max="1026" width="22.453125" style="7" customWidth="1"/>
    <col min="1027" max="1027" width="15.54296875" style="7" customWidth="1"/>
    <col min="1028" max="1028" width="10.453125" style="7" customWidth="1"/>
    <col min="1029" max="1029" width="11.26953125" style="7" customWidth="1"/>
    <col min="1030" max="1030" width="14.81640625" style="7" customWidth="1"/>
    <col min="1031" max="1031" width="13.7265625" style="7" bestFit="1" customWidth="1"/>
    <col min="1032" max="1032" width="13.1796875" style="7" customWidth="1"/>
    <col min="1033" max="1033" width="14" style="7" customWidth="1"/>
    <col min="1034" max="1035" width="13.1796875" style="7" customWidth="1"/>
    <col min="1036" max="1036" width="19" style="7" customWidth="1"/>
    <col min="1037" max="1037" width="16.1796875" style="7" customWidth="1"/>
    <col min="1038" max="1038" width="14" style="7" bestFit="1" customWidth="1"/>
    <col min="1039" max="1039" width="12.54296875" style="7" customWidth="1"/>
    <col min="1040" max="1280" width="9.1796875" style="7"/>
    <col min="1281" max="1281" width="43.7265625" style="7" customWidth="1"/>
    <col min="1282" max="1282" width="22.453125" style="7" customWidth="1"/>
    <col min="1283" max="1283" width="15.54296875" style="7" customWidth="1"/>
    <col min="1284" max="1284" width="10.453125" style="7" customWidth="1"/>
    <col min="1285" max="1285" width="11.26953125" style="7" customWidth="1"/>
    <col min="1286" max="1286" width="14.81640625" style="7" customWidth="1"/>
    <col min="1287" max="1287" width="13.7265625" style="7" bestFit="1" customWidth="1"/>
    <col min="1288" max="1288" width="13.1796875" style="7" customWidth="1"/>
    <col min="1289" max="1289" width="14" style="7" customWidth="1"/>
    <col min="1290" max="1291" width="13.1796875" style="7" customWidth="1"/>
    <col min="1292" max="1292" width="19" style="7" customWidth="1"/>
    <col min="1293" max="1293" width="16.1796875" style="7" customWidth="1"/>
    <col min="1294" max="1294" width="14" style="7" bestFit="1" customWidth="1"/>
    <col min="1295" max="1295" width="12.54296875" style="7" customWidth="1"/>
    <col min="1296" max="1536" width="9.1796875" style="7"/>
    <col min="1537" max="1537" width="43.7265625" style="7" customWidth="1"/>
    <col min="1538" max="1538" width="22.453125" style="7" customWidth="1"/>
    <col min="1539" max="1539" width="15.54296875" style="7" customWidth="1"/>
    <col min="1540" max="1540" width="10.453125" style="7" customWidth="1"/>
    <col min="1541" max="1541" width="11.26953125" style="7" customWidth="1"/>
    <col min="1542" max="1542" width="14.81640625" style="7" customWidth="1"/>
    <col min="1543" max="1543" width="13.7265625" style="7" bestFit="1" customWidth="1"/>
    <col min="1544" max="1544" width="13.1796875" style="7" customWidth="1"/>
    <col min="1545" max="1545" width="14" style="7" customWidth="1"/>
    <col min="1546" max="1547" width="13.1796875" style="7" customWidth="1"/>
    <col min="1548" max="1548" width="19" style="7" customWidth="1"/>
    <col min="1549" max="1549" width="16.1796875" style="7" customWidth="1"/>
    <col min="1550" max="1550" width="14" style="7" bestFit="1" customWidth="1"/>
    <col min="1551" max="1551" width="12.54296875" style="7" customWidth="1"/>
    <col min="1552" max="1792" width="9.1796875" style="7"/>
    <col min="1793" max="1793" width="43.7265625" style="7" customWidth="1"/>
    <col min="1794" max="1794" width="22.453125" style="7" customWidth="1"/>
    <col min="1795" max="1795" width="15.54296875" style="7" customWidth="1"/>
    <col min="1796" max="1796" width="10.453125" style="7" customWidth="1"/>
    <col min="1797" max="1797" width="11.26953125" style="7" customWidth="1"/>
    <col min="1798" max="1798" width="14.81640625" style="7" customWidth="1"/>
    <col min="1799" max="1799" width="13.7265625" style="7" bestFit="1" customWidth="1"/>
    <col min="1800" max="1800" width="13.1796875" style="7" customWidth="1"/>
    <col min="1801" max="1801" width="14" style="7" customWidth="1"/>
    <col min="1802" max="1803" width="13.1796875" style="7" customWidth="1"/>
    <col min="1804" max="1804" width="19" style="7" customWidth="1"/>
    <col min="1805" max="1805" width="16.1796875" style="7" customWidth="1"/>
    <col min="1806" max="1806" width="14" style="7" bestFit="1" customWidth="1"/>
    <col min="1807" max="1807" width="12.54296875" style="7" customWidth="1"/>
    <col min="1808" max="2048" width="9.1796875" style="7"/>
    <col min="2049" max="2049" width="43.7265625" style="7" customWidth="1"/>
    <col min="2050" max="2050" width="22.453125" style="7" customWidth="1"/>
    <col min="2051" max="2051" width="15.54296875" style="7" customWidth="1"/>
    <col min="2052" max="2052" width="10.453125" style="7" customWidth="1"/>
    <col min="2053" max="2053" width="11.26953125" style="7" customWidth="1"/>
    <col min="2054" max="2054" width="14.81640625" style="7" customWidth="1"/>
    <col min="2055" max="2055" width="13.7265625" style="7" bestFit="1" customWidth="1"/>
    <col min="2056" max="2056" width="13.1796875" style="7" customWidth="1"/>
    <col min="2057" max="2057" width="14" style="7" customWidth="1"/>
    <col min="2058" max="2059" width="13.1796875" style="7" customWidth="1"/>
    <col min="2060" max="2060" width="19" style="7" customWidth="1"/>
    <col min="2061" max="2061" width="16.1796875" style="7" customWidth="1"/>
    <col min="2062" max="2062" width="14" style="7" bestFit="1" customWidth="1"/>
    <col min="2063" max="2063" width="12.54296875" style="7" customWidth="1"/>
    <col min="2064" max="2304" width="9.1796875" style="7"/>
    <col min="2305" max="2305" width="43.7265625" style="7" customWidth="1"/>
    <col min="2306" max="2306" width="22.453125" style="7" customWidth="1"/>
    <col min="2307" max="2307" width="15.54296875" style="7" customWidth="1"/>
    <col min="2308" max="2308" width="10.453125" style="7" customWidth="1"/>
    <col min="2309" max="2309" width="11.26953125" style="7" customWidth="1"/>
    <col min="2310" max="2310" width="14.81640625" style="7" customWidth="1"/>
    <col min="2311" max="2311" width="13.7265625" style="7" bestFit="1" customWidth="1"/>
    <col min="2312" max="2312" width="13.1796875" style="7" customWidth="1"/>
    <col min="2313" max="2313" width="14" style="7" customWidth="1"/>
    <col min="2314" max="2315" width="13.1796875" style="7" customWidth="1"/>
    <col min="2316" max="2316" width="19" style="7" customWidth="1"/>
    <col min="2317" max="2317" width="16.1796875" style="7" customWidth="1"/>
    <col min="2318" max="2318" width="14" style="7" bestFit="1" customWidth="1"/>
    <col min="2319" max="2319" width="12.54296875" style="7" customWidth="1"/>
    <col min="2320" max="2560" width="9.1796875" style="7"/>
    <col min="2561" max="2561" width="43.7265625" style="7" customWidth="1"/>
    <col min="2562" max="2562" width="22.453125" style="7" customWidth="1"/>
    <col min="2563" max="2563" width="15.54296875" style="7" customWidth="1"/>
    <col min="2564" max="2564" width="10.453125" style="7" customWidth="1"/>
    <col min="2565" max="2565" width="11.26953125" style="7" customWidth="1"/>
    <col min="2566" max="2566" width="14.81640625" style="7" customWidth="1"/>
    <col min="2567" max="2567" width="13.7265625" style="7" bestFit="1" customWidth="1"/>
    <col min="2568" max="2568" width="13.1796875" style="7" customWidth="1"/>
    <col min="2569" max="2569" width="14" style="7" customWidth="1"/>
    <col min="2570" max="2571" width="13.1796875" style="7" customWidth="1"/>
    <col min="2572" max="2572" width="19" style="7" customWidth="1"/>
    <col min="2573" max="2573" width="16.1796875" style="7" customWidth="1"/>
    <col min="2574" max="2574" width="14" style="7" bestFit="1" customWidth="1"/>
    <col min="2575" max="2575" width="12.54296875" style="7" customWidth="1"/>
    <col min="2576" max="2816" width="9.1796875" style="7"/>
    <col min="2817" max="2817" width="43.7265625" style="7" customWidth="1"/>
    <col min="2818" max="2818" width="22.453125" style="7" customWidth="1"/>
    <col min="2819" max="2819" width="15.54296875" style="7" customWidth="1"/>
    <col min="2820" max="2820" width="10.453125" style="7" customWidth="1"/>
    <col min="2821" max="2821" width="11.26953125" style="7" customWidth="1"/>
    <col min="2822" max="2822" width="14.81640625" style="7" customWidth="1"/>
    <col min="2823" max="2823" width="13.7265625" style="7" bestFit="1" customWidth="1"/>
    <col min="2824" max="2824" width="13.1796875" style="7" customWidth="1"/>
    <col min="2825" max="2825" width="14" style="7" customWidth="1"/>
    <col min="2826" max="2827" width="13.1796875" style="7" customWidth="1"/>
    <col min="2828" max="2828" width="19" style="7" customWidth="1"/>
    <col min="2829" max="2829" width="16.1796875" style="7" customWidth="1"/>
    <col min="2830" max="2830" width="14" style="7" bestFit="1" customWidth="1"/>
    <col min="2831" max="2831" width="12.54296875" style="7" customWidth="1"/>
    <col min="2832" max="3072" width="9.1796875" style="7"/>
    <col min="3073" max="3073" width="43.7265625" style="7" customWidth="1"/>
    <col min="3074" max="3074" width="22.453125" style="7" customWidth="1"/>
    <col min="3075" max="3075" width="15.54296875" style="7" customWidth="1"/>
    <col min="3076" max="3076" width="10.453125" style="7" customWidth="1"/>
    <col min="3077" max="3077" width="11.26953125" style="7" customWidth="1"/>
    <col min="3078" max="3078" width="14.81640625" style="7" customWidth="1"/>
    <col min="3079" max="3079" width="13.7265625" style="7" bestFit="1" customWidth="1"/>
    <col min="3080" max="3080" width="13.1796875" style="7" customWidth="1"/>
    <col min="3081" max="3081" width="14" style="7" customWidth="1"/>
    <col min="3082" max="3083" width="13.1796875" style="7" customWidth="1"/>
    <col min="3084" max="3084" width="19" style="7" customWidth="1"/>
    <col min="3085" max="3085" width="16.1796875" style="7" customWidth="1"/>
    <col min="3086" max="3086" width="14" style="7" bestFit="1" customWidth="1"/>
    <col min="3087" max="3087" width="12.54296875" style="7" customWidth="1"/>
    <col min="3088" max="3328" width="9.1796875" style="7"/>
    <col min="3329" max="3329" width="43.7265625" style="7" customWidth="1"/>
    <col min="3330" max="3330" width="22.453125" style="7" customWidth="1"/>
    <col min="3331" max="3331" width="15.54296875" style="7" customWidth="1"/>
    <col min="3332" max="3332" width="10.453125" style="7" customWidth="1"/>
    <col min="3333" max="3333" width="11.26953125" style="7" customWidth="1"/>
    <col min="3334" max="3334" width="14.81640625" style="7" customWidth="1"/>
    <col min="3335" max="3335" width="13.7265625" style="7" bestFit="1" customWidth="1"/>
    <col min="3336" max="3336" width="13.1796875" style="7" customWidth="1"/>
    <col min="3337" max="3337" width="14" style="7" customWidth="1"/>
    <col min="3338" max="3339" width="13.1796875" style="7" customWidth="1"/>
    <col min="3340" max="3340" width="19" style="7" customWidth="1"/>
    <col min="3341" max="3341" width="16.1796875" style="7" customWidth="1"/>
    <col min="3342" max="3342" width="14" style="7" bestFit="1" customWidth="1"/>
    <col min="3343" max="3343" width="12.54296875" style="7" customWidth="1"/>
    <col min="3344" max="3584" width="9.1796875" style="7"/>
    <col min="3585" max="3585" width="43.7265625" style="7" customWidth="1"/>
    <col min="3586" max="3586" width="22.453125" style="7" customWidth="1"/>
    <col min="3587" max="3587" width="15.54296875" style="7" customWidth="1"/>
    <col min="3588" max="3588" width="10.453125" style="7" customWidth="1"/>
    <col min="3589" max="3589" width="11.26953125" style="7" customWidth="1"/>
    <col min="3590" max="3590" width="14.81640625" style="7" customWidth="1"/>
    <col min="3591" max="3591" width="13.7265625" style="7" bestFit="1" customWidth="1"/>
    <col min="3592" max="3592" width="13.1796875" style="7" customWidth="1"/>
    <col min="3593" max="3593" width="14" style="7" customWidth="1"/>
    <col min="3594" max="3595" width="13.1796875" style="7" customWidth="1"/>
    <col min="3596" max="3596" width="19" style="7" customWidth="1"/>
    <col min="3597" max="3597" width="16.1796875" style="7" customWidth="1"/>
    <col min="3598" max="3598" width="14" style="7" bestFit="1" customWidth="1"/>
    <col min="3599" max="3599" width="12.54296875" style="7" customWidth="1"/>
    <col min="3600" max="3840" width="9.1796875" style="7"/>
    <col min="3841" max="3841" width="43.7265625" style="7" customWidth="1"/>
    <col min="3842" max="3842" width="22.453125" style="7" customWidth="1"/>
    <col min="3843" max="3843" width="15.54296875" style="7" customWidth="1"/>
    <col min="3844" max="3844" width="10.453125" style="7" customWidth="1"/>
    <col min="3845" max="3845" width="11.26953125" style="7" customWidth="1"/>
    <col min="3846" max="3846" width="14.81640625" style="7" customWidth="1"/>
    <col min="3847" max="3847" width="13.7265625" style="7" bestFit="1" customWidth="1"/>
    <col min="3848" max="3848" width="13.1796875" style="7" customWidth="1"/>
    <col min="3849" max="3849" width="14" style="7" customWidth="1"/>
    <col min="3850" max="3851" width="13.1796875" style="7" customWidth="1"/>
    <col min="3852" max="3852" width="19" style="7" customWidth="1"/>
    <col min="3853" max="3853" width="16.1796875" style="7" customWidth="1"/>
    <col min="3854" max="3854" width="14" style="7" bestFit="1" customWidth="1"/>
    <col min="3855" max="3855" width="12.54296875" style="7" customWidth="1"/>
    <col min="3856" max="4096" width="9.1796875" style="7"/>
    <col min="4097" max="4097" width="43.7265625" style="7" customWidth="1"/>
    <col min="4098" max="4098" width="22.453125" style="7" customWidth="1"/>
    <col min="4099" max="4099" width="15.54296875" style="7" customWidth="1"/>
    <col min="4100" max="4100" width="10.453125" style="7" customWidth="1"/>
    <col min="4101" max="4101" width="11.26953125" style="7" customWidth="1"/>
    <col min="4102" max="4102" width="14.81640625" style="7" customWidth="1"/>
    <col min="4103" max="4103" width="13.7265625" style="7" bestFit="1" customWidth="1"/>
    <col min="4104" max="4104" width="13.1796875" style="7" customWidth="1"/>
    <col min="4105" max="4105" width="14" style="7" customWidth="1"/>
    <col min="4106" max="4107" width="13.1796875" style="7" customWidth="1"/>
    <col min="4108" max="4108" width="19" style="7" customWidth="1"/>
    <col min="4109" max="4109" width="16.1796875" style="7" customWidth="1"/>
    <col min="4110" max="4110" width="14" style="7" bestFit="1" customWidth="1"/>
    <col min="4111" max="4111" width="12.54296875" style="7" customWidth="1"/>
    <col min="4112" max="4352" width="9.1796875" style="7"/>
    <col min="4353" max="4353" width="43.7265625" style="7" customWidth="1"/>
    <col min="4354" max="4354" width="22.453125" style="7" customWidth="1"/>
    <col min="4355" max="4355" width="15.54296875" style="7" customWidth="1"/>
    <col min="4356" max="4356" width="10.453125" style="7" customWidth="1"/>
    <col min="4357" max="4357" width="11.26953125" style="7" customWidth="1"/>
    <col min="4358" max="4358" width="14.81640625" style="7" customWidth="1"/>
    <col min="4359" max="4359" width="13.7265625" style="7" bestFit="1" customWidth="1"/>
    <col min="4360" max="4360" width="13.1796875" style="7" customWidth="1"/>
    <col min="4361" max="4361" width="14" style="7" customWidth="1"/>
    <col min="4362" max="4363" width="13.1796875" style="7" customWidth="1"/>
    <col min="4364" max="4364" width="19" style="7" customWidth="1"/>
    <col min="4365" max="4365" width="16.1796875" style="7" customWidth="1"/>
    <col min="4366" max="4366" width="14" style="7" bestFit="1" customWidth="1"/>
    <col min="4367" max="4367" width="12.54296875" style="7" customWidth="1"/>
    <col min="4368" max="4608" width="9.1796875" style="7"/>
    <col min="4609" max="4609" width="43.7265625" style="7" customWidth="1"/>
    <col min="4610" max="4610" width="22.453125" style="7" customWidth="1"/>
    <col min="4611" max="4611" width="15.54296875" style="7" customWidth="1"/>
    <col min="4612" max="4612" width="10.453125" style="7" customWidth="1"/>
    <col min="4613" max="4613" width="11.26953125" style="7" customWidth="1"/>
    <col min="4614" max="4614" width="14.81640625" style="7" customWidth="1"/>
    <col min="4615" max="4615" width="13.7265625" style="7" bestFit="1" customWidth="1"/>
    <col min="4616" max="4616" width="13.1796875" style="7" customWidth="1"/>
    <col min="4617" max="4617" width="14" style="7" customWidth="1"/>
    <col min="4618" max="4619" width="13.1796875" style="7" customWidth="1"/>
    <col min="4620" max="4620" width="19" style="7" customWidth="1"/>
    <col min="4621" max="4621" width="16.1796875" style="7" customWidth="1"/>
    <col min="4622" max="4622" width="14" style="7" bestFit="1" customWidth="1"/>
    <col min="4623" max="4623" width="12.54296875" style="7" customWidth="1"/>
    <col min="4624" max="4864" width="9.1796875" style="7"/>
    <col min="4865" max="4865" width="43.7265625" style="7" customWidth="1"/>
    <col min="4866" max="4866" width="22.453125" style="7" customWidth="1"/>
    <col min="4867" max="4867" width="15.54296875" style="7" customWidth="1"/>
    <col min="4868" max="4868" width="10.453125" style="7" customWidth="1"/>
    <col min="4869" max="4869" width="11.26953125" style="7" customWidth="1"/>
    <col min="4870" max="4870" width="14.81640625" style="7" customWidth="1"/>
    <col min="4871" max="4871" width="13.7265625" style="7" bestFit="1" customWidth="1"/>
    <col min="4872" max="4872" width="13.1796875" style="7" customWidth="1"/>
    <col min="4873" max="4873" width="14" style="7" customWidth="1"/>
    <col min="4874" max="4875" width="13.1796875" style="7" customWidth="1"/>
    <col min="4876" max="4876" width="19" style="7" customWidth="1"/>
    <col min="4877" max="4877" width="16.1796875" style="7" customWidth="1"/>
    <col min="4878" max="4878" width="14" style="7" bestFit="1" customWidth="1"/>
    <col min="4879" max="4879" width="12.54296875" style="7" customWidth="1"/>
    <col min="4880" max="5120" width="9.1796875" style="7"/>
    <col min="5121" max="5121" width="43.7265625" style="7" customWidth="1"/>
    <col min="5122" max="5122" width="22.453125" style="7" customWidth="1"/>
    <col min="5123" max="5123" width="15.54296875" style="7" customWidth="1"/>
    <col min="5124" max="5124" width="10.453125" style="7" customWidth="1"/>
    <col min="5125" max="5125" width="11.26953125" style="7" customWidth="1"/>
    <col min="5126" max="5126" width="14.81640625" style="7" customWidth="1"/>
    <col min="5127" max="5127" width="13.7265625" style="7" bestFit="1" customWidth="1"/>
    <col min="5128" max="5128" width="13.1796875" style="7" customWidth="1"/>
    <col min="5129" max="5129" width="14" style="7" customWidth="1"/>
    <col min="5130" max="5131" width="13.1796875" style="7" customWidth="1"/>
    <col min="5132" max="5132" width="19" style="7" customWidth="1"/>
    <col min="5133" max="5133" width="16.1796875" style="7" customWidth="1"/>
    <col min="5134" max="5134" width="14" style="7" bestFit="1" customWidth="1"/>
    <col min="5135" max="5135" width="12.54296875" style="7" customWidth="1"/>
    <col min="5136" max="5376" width="9.1796875" style="7"/>
    <col min="5377" max="5377" width="43.7265625" style="7" customWidth="1"/>
    <col min="5378" max="5378" width="22.453125" style="7" customWidth="1"/>
    <col min="5379" max="5379" width="15.54296875" style="7" customWidth="1"/>
    <col min="5380" max="5380" width="10.453125" style="7" customWidth="1"/>
    <col min="5381" max="5381" width="11.26953125" style="7" customWidth="1"/>
    <col min="5382" max="5382" width="14.81640625" style="7" customWidth="1"/>
    <col min="5383" max="5383" width="13.7265625" style="7" bestFit="1" customWidth="1"/>
    <col min="5384" max="5384" width="13.1796875" style="7" customWidth="1"/>
    <col min="5385" max="5385" width="14" style="7" customWidth="1"/>
    <col min="5386" max="5387" width="13.1796875" style="7" customWidth="1"/>
    <col min="5388" max="5388" width="19" style="7" customWidth="1"/>
    <col min="5389" max="5389" width="16.1796875" style="7" customWidth="1"/>
    <col min="5390" max="5390" width="14" style="7" bestFit="1" customWidth="1"/>
    <col min="5391" max="5391" width="12.54296875" style="7" customWidth="1"/>
    <col min="5392" max="5632" width="9.1796875" style="7"/>
    <col min="5633" max="5633" width="43.7265625" style="7" customWidth="1"/>
    <col min="5634" max="5634" width="22.453125" style="7" customWidth="1"/>
    <col min="5635" max="5635" width="15.54296875" style="7" customWidth="1"/>
    <col min="5636" max="5636" width="10.453125" style="7" customWidth="1"/>
    <col min="5637" max="5637" width="11.26953125" style="7" customWidth="1"/>
    <col min="5638" max="5638" width="14.81640625" style="7" customWidth="1"/>
    <col min="5639" max="5639" width="13.7265625" style="7" bestFit="1" customWidth="1"/>
    <col min="5640" max="5640" width="13.1796875" style="7" customWidth="1"/>
    <col min="5641" max="5641" width="14" style="7" customWidth="1"/>
    <col min="5642" max="5643" width="13.1796875" style="7" customWidth="1"/>
    <col min="5644" max="5644" width="19" style="7" customWidth="1"/>
    <col min="5645" max="5645" width="16.1796875" style="7" customWidth="1"/>
    <col min="5646" max="5646" width="14" style="7" bestFit="1" customWidth="1"/>
    <col min="5647" max="5647" width="12.54296875" style="7" customWidth="1"/>
    <col min="5648" max="5888" width="9.1796875" style="7"/>
    <col min="5889" max="5889" width="43.7265625" style="7" customWidth="1"/>
    <col min="5890" max="5890" width="22.453125" style="7" customWidth="1"/>
    <col min="5891" max="5891" width="15.54296875" style="7" customWidth="1"/>
    <col min="5892" max="5892" width="10.453125" style="7" customWidth="1"/>
    <col min="5893" max="5893" width="11.26953125" style="7" customWidth="1"/>
    <col min="5894" max="5894" width="14.81640625" style="7" customWidth="1"/>
    <col min="5895" max="5895" width="13.7265625" style="7" bestFit="1" customWidth="1"/>
    <col min="5896" max="5896" width="13.1796875" style="7" customWidth="1"/>
    <col min="5897" max="5897" width="14" style="7" customWidth="1"/>
    <col min="5898" max="5899" width="13.1796875" style="7" customWidth="1"/>
    <col min="5900" max="5900" width="19" style="7" customWidth="1"/>
    <col min="5901" max="5901" width="16.1796875" style="7" customWidth="1"/>
    <col min="5902" max="5902" width="14" style="7" bestFit="1" customWidth="1"/>
    <col min="5903" max="5903" width="12.54296875" style="7" customWidth="1"/>
    <col min="5904" max="6144" width="9.1796875" style="7"/>
    <col min="6145" max="6145" width="43.7265625" style="7" customWidth="1"/>
    <col min="6146" max="6146" width="22.453125" style="7" customWidth="1"/>
    <col min="6147" max="6147" width="15.54296875" style="7" customWidth="1"/>
    <col min="6148" max="6148" width="10.453125" style="7" customWidth="1"/>
    <col min="6149" max="6149" width="11.26953125" style="7" customWidth="1"/>
    <col min="6150" max="6150" width="14.81640625" style="7" customWidth="1"/>
    <col min="6151" max="6151" width="13.7265625" style="7" bestFit="1" customWidth="1"/>
    <col min="6152" max="6152" width="13.1796875" style="7" customWidth="1"/>
    <col min="6153" max="6153" width="14" style="7" customWidth="1"/>
    <col min="6154" max="6155" width="13.1796875" style="7" customWidth="1"/>
    <col min="6156" max="6156" width="19" style="7" customWidth="1"/>
    <col min="6157" max="6157" width="16.1796875" style="7" customWidth="1"/>
    <col min="6158" max="6158" width="14" style="7" bestFit="1" customWidth="1"/>
    <col min="6159" max="6159" width="12.54296875" style="7" customWidth="1"/>
    <col min="6160" max="6400" width="9.1796875" style="7"/>
    <col min="6401" max="6401" width="43.7265625" style="7" customWidth="1"/>
    <col min="6402" max="6402" width="22.453125" style="7" customWidth="1"/>
    <col min="6403" max="6403" width="15.54296875" style="7" customWidth="1"/>
    <col min="6404" max="6404" width="10.453125" style="7" customWidth="1"/>
    <col min="6405" max="6405" width="11.26953125" style="7" customWidth="1"/>
    <col min="6406" max="6406" width="14.81640625" style="7" customWidth="1"/>
    <col min="6407" max="6407" width="13.7265625" style="7" bestFit="1" customWidth="1"/>
    <col min="6408" max="6408" width="13.1796875" style="7" customWidth="1"/>
    <col min="6409" max="6409" width="14" style="7" customWidth="1"/>
    <col min="6410" max="6411" width="13.1796875" style="7" customWidth="1"/>
    <col min="6412" max="6412" width="19" style="7" customWidth="1"/>
    <col min="6413" max="6413" width="16.1796875" style="7" customWidth="1"/>
    <col min="6414" max="6414" width="14" style="7" bestFit="1" customWidth="1"/>
    <col min="6415" max="6415" width="12.54296875" style="7" customWidth="1"/>
    <col min="6416" max="6656" width="9.1796875" style="7"/>
    <col min="6657" max="6657" width="43.7265625" style="7" customWidth="1"/>
    <col min="6658" max="6658" width="22.453125" style="7" customWidth="1"/>
    <col min="6659" max="6659" width="15.54296875" style="7" customWidth="1"/>
    <col min="6660" max="6660" width="10.453125" style="7" customWidth="1"/>
    <col min="6661" max="6661" width="11.26953125" style="7" customWidth="1"/>
    <col min="6662" max="6662" width="14.81640625" style="7" customWidth="1"/>
    <col min="6663" max="6663" width="13.7265625" style="7" bestFit="1" customWidth="1"/>
    <col min="6664" max="6664" width="13.1796875" style="7" customWidth="1"/>
    <col min="6665" max="6665" width="14" style="7" customWidth="1"/>
    <col min="6666" max="6667" width="13.1796875" style="7" customWidth="1"/>
    <col min="6668" max="6668" width="19" style="7" customWidth="1"/>
    <col min="6669" max="6669" width="16.1796875" style="7" customWidth="1"/>
    <col min="6670" max="6670" width="14" style="7" bestFit="1" customWidth="1"/>
    <col min="6671" max="6671" width="12.54296875" style="7" customWidth="1"/>
    <col min="6672" max="6912" width="9.1796875" style="7"/>
    <col min="6913" max="6913" width="43.7265625" style="7" customWidth="1"/>
    <col min="6914" max="6914" width="22.453125" style="7" customWidth="1"/>
    <col min="6915" max="6915" width="15.54296875" style="7" customWidth="1"/>
    <col min="6916" max="6916" width="10.453125" style="7" customWidth="1"/>
    <col min="6917" max="6917" width="11.26953125" style="7" customWidth="1"/>
    <col min="6918" max="6918" width="14.81640625" style="7" customWidth="1"/>
    <col min="6919" max="6919" width="13.7265625" style="7" bestFit="1" customWidth="1"/>
    <col min="6920" max="6920" width="13.1796875" style="7" customWidth="1"/>
    <col min="6921" max="6921" width="14" style="7" customWidth="1"/>
    <col min="6922" max="6923" width="13.1796875" style="7" customWidth="1"/>
    <col min="6924" max="6924" width="19" style="7" customWidth="1"/>
    <col min="6925" max="6925" width="16.1796875" style="7" customWidth="1"/>
    <col min="6926" max="6926" width="14" style="7" bestFit="1" customWidth="1"/>
    <col min="6927" max="6927" width="12.54296875" style="7" customWidth="1"/>
    <col min="6928" max="7168" width="9.1796875" style="7"/>
    <col min="7169" max="7169" width="43.7265625" style="7" customWidth="1"/>
    <col min="7170" max="7170" width="22.453125" style="7" customWidth="1"/>
    <col min="7171" max="7171" width="15.54296875" style="7" customWidth="1"/>
    <col min="7172" max="7172" width="10.453125" style="7" customWidth="1"/>
    <col min="7173" max="7173" width="11.26953125" style="7" customWidth="1"/>
    <col min="7174" max="7174" width="14.81640625" style="7" customWidth="1"/>
    <col min="7175" max="7175" width="13.7265625" style="7" bestFit="1" customWidth="1"/>
    <col min="7176" max="7176" width="13.1796875" style="7" customWidth="1"/>
    <col min="7177" max="7177" width="14" style="7" customWidth="1"/>
    <col min="7178" max="7179" width="13.1796875" style="7" customWidth="1"/>
    <col min="7180" max="7180" width="19" style="7" customWidth="1"/>
    <col min="7181" max="7181" width="16.1796875" style="7" customWidth="1"/>
    <col min="7182" max="7182" width="14" style="7" bestFit="1" customWidth="1"/>
    <col min="7183" max="7183" width="12.54296875" style="7" customWidth="1"/>
    <col min="7184" max="7424" width="9.1796875" style="7"/>
    <col min="7425" max="7425" width="43.7265625" style="7" customWidth="1"/>
    <col min="7426" max="7426" width="22.453125" style="7" customWidth="1"/>
    <col min="7427" max="7427" width="15.54296875" style="7" customWidth="1"/>
    <col min="7428" max="7428" width="10.453125" style="7" customWidth="1"/>
    <col min="7429" max="7429" width="11.26953125" style="7" customWidth="1"/>
    <col min="7430" max="7430" width="14.81640625" style="7" customWidth="1"/>
    <col min="7431" max="7431" width="13.7265625" style="7" bestFit="1" customWidth="1"/>
    <col min="7432" max="7432" width="13.1796875" style="7" customWidth="1"/>
    <col min="7433" max="7433" width="14" style="7" customWidth="1"/>
    <col min="7434" max="7435" width="13.1796875" style="7" customWidth="1"/>
    <col min="7436" max="7436" width="19" style="7" customWidth="1"/>
    <col min="7437" max="7437" width="16.1796875" style="7" customWidth="1"/>
    <col min="7438" max="7438" width="14" style="7" bestFit="1" customWidth="1"/>
    <col min="7439" max="7439" width="12.54296875" style="7" customWidth="1"/>
    <col min="7440" max="7680" width="9.1796875" style="7"/>
    <col min="7681" max="7681" width="43.7265625" style="7" customWidth="1"/>
    <col min="7682" max="7682" width="22.453125" style="7" customWidth="1"/>
    <col min="7683" max="7683" width="15.54296875" style="7" customWidth="1"/>
    <col min="7684" max="7684" width="10.453125" style="7" customWidth="1"/>
    <col min="7685" max="7685" width="11.26953125" style="7" customWidth="1"/>
    <col min="7686" max="7686" width="14.81640625" style="7" customWidth="1"/>
    <col min="7687" max="7687" width="13.7265625" style="7" bestFit="1" customWidth="1"/>
    <col min="7688" max="7688" width="13.1796875" style="7" customWidth="1"/>
    <col min="7689" max="7689" width="14" style="7" customWidth="1"/>
    <col min="7690" max="7691" width="13.1796875" style="7" customWidth="1"/>
    <col min="7692" max="7692" width="19" style="7" customWidth="1"/>
    <col min="7693" max="7693" width="16.1796875" style="7" customWidth="1"/>
    <col min="7694" max="7694" width="14" style="7" bestFit="1" customWidth="1"/>
    <col min="7695" max="7695" width="12.54296875" style="7" customWidth="1"/>
    <col min="7696" max="7936" width="9.1796875" style="7"/>
    <col min="7937" max="7937" width="43.7265625" style="7" customWidth="1"/>
    <col min="7938" max="7938" width="22.453125" style="7" customWidth="1"/>
    <col min="7939" max="7939" width="15.54296875" style="7" customWidth="1"/>
    <col min="7940" max="7940" width="10.453125" style="7" customWidth="1"/>
    <col min="7941" max="7941" width="11.26953125" style="7" customWidth="1"/>
    <col min="7942" max="7942" width="14.81640625" style="7" customWidth="1"/>
    <col min="7943" max="7943" width="13.7265625" style="7" bestFit="1" customWidth="1"/>
    <col min="7944" max="7944" width="13.1796875" style="7" customWidth="1"/>
    <col min="7945" max="7945" width="14" style="7" customWidth="1"/>
    <col min="7946" max="7947" width="13.1796875" style="7" customWidth="1"/>
    <col min="7948" max="7948" width="19" style="7" customWidth="1"/>
    <col min="7949" max="7949" width="16.1796875" style="7" customWidth="1"/>
    <col min="7950" max="7950" width="14" style="7" bestFit="1" customWidth="1"/>
    <col min="7951" max="7951" width="12.54296875" style="7" customWidth="1"/>
    <col min="7952" max="8192" width="9.1796875" style="7"/>
    <col min="8193" max="8193" width="43.7265625" style="7" customWidth="1"/>
    <col min="8194" max="8194" width="22.453125" style="7" customWidth="1"/>
    <col min="8195" max="8195" width="15.54296875" style="7" customWidth="1"/>
    <col min="8196" max="8196" width="10.453125" style="7" customWidth="1"/>
    <col min="8197" max="8197" width="11.26953125" style="7" customWidth="1"/>
    <col min="8198" max="8198" width="14.81640625" style="7" customWidth="1"/>
    <col min="8199" max="8199" width="13.7265625" style="7" bestFit="1" customWidth="1"/>
    <col min="8200" max="8200" width="13.1796875" style="7" customWidth="1"/>
    <col min="8201" max="8201" width="14" style="7" customWidth="1"/>
    <col min="8202" max="8203" width="13.1796875" style="7" customWidth="1"/>
    <col min="8204" max="8204" width="19" style="7" customWidth="1"/>
    <col min="8205" max="8205" width="16.1796875" style="7" customWidth="1"/>
    <col min="8206" max="8206" width="14" style="7" bestFit="1" customWidth="1"/>
    <col min="8207" max="8207" width="12.54296875" style="7" customWidth="1"/>
    <col min="8208" max="8448" width="9.1796875" style="7"/>
    <col min="8449" max="8449" width="43.7265625" style="7" customWidth="1"/>
    <col min="8450" max="8450" width="22.453125" style="7" customWidth="1"/>
    <col min="8451" max="8451" width="15.54296875" style="7" customWidth="1"/>
    <col min="8452" max="8452" width="10.453125" style="7" customWidth="1"/>
    <col min="8453" max="8453" width="11.26953125" style="7" customWidth="1"/>
    <col min="8454" max="8454" width="14.81640625" style="7" customWidth="1"/>
    <col min="8455" max="8455" width="13.7265625" style="7" bestFit="1" customWidth="1"/>
    <col min="8456" max="8456" width="13.1796875" style="7" customWidth="1"/>
    <col min="8457" max="8457" width="14" style="7" customWidth="1"/>
    <col min="8458" max="8459" width="13.1796875" style="7" customWidth="1"/>
    <col min="8460" max="8460" width="19" style="7" customWidth="1"/>
    <col min="8461" max="8461" width="16.1796875" style="7" customWidth="1"/>
    <col min="8462" max="8462" width="14" style="7" bestFit="1" customWidth="1"/>
    <col min="8463" max="8463" width="12.54296875" style="7" customWidth="1"/>
    <col min="8464" max="8704" width="9.1796875" style="7"/>
    <col min="8705" max="8705" width="43.7265625" style="7" customWidth="1"/>
    <col min="8706" max="8706" width="22.453125" style="7" customWidth="1"/>
    <col min="8707" max="8707" width="15.54296875" style="7" customWidth="1"/>
    <col min="8708" max="8708" width="10.453125" style="7" customWidth="1"/>
    <col min="8709" max="8709" width="11.26953125" style="7" customWidth="1"/>
    <col min="8710" max="8710" width="14.81640625" style="7" customWidth="1"/>
    <col min="8711" max="8711" width="13.7265625" style="7" bestFit="1" customWidth="1"/>
    <col min="8712" max="8712" width="13.1796875" style="7" customWidth="1"/>
    <col min="8713" max="8713" width="14" style="7" customWidth="1"/>
    <col min="8714" max="8715" width="13.1796875" style="7" customWidth="1"/>
    <col min="8716" max="8716" width="19" style="7" customWidth="1"/>
    <col min="8717" max="8717" width="16.1796875" style="7" customWidth="1"/>
    <col min="8718" max="8718" width="14" style="7" bestFit="1" customWidth="1"/>
    <col min="8719" max="8719" width="12.54296875" style="7" customWidth="1"/>
    <col min="8720" max="8960" width="9.1796875" style="7"/>
    <col min="8961" max="8961" width="43.7265625" style="7" customWidth="1"/>
    <col min="8962" max="8962" width="22.453125" style="7" customWidth="1"/>
    <col min="8963" max="8963" width="15.54296875" style="7" customWidth="1"/>
    <col min="8964" max="8964" width="10.453125" style="7" customWidth="1"/>
    <col min="8965" max="8965" width="11.26953125" style="7" customWidth="1"/>
    <col min="8966" max="8966" width="14.81640625" style="7" customWidth="1"/>
    <col min="8967" max="8967" width="13.7265625" style="7" bestFit="1" customWidth="1"/>
    <col min="8968" max="8968" width="13.1796875" style="7" customWidth="1"/>
    <col min="8969" max="8969" width="14" style="7" customWidth="1"/>
    <col min="8970" max="8971" width="13.1796875" style="7" customWidth="1"/>
    <col min="8972" max="8972" width="19" style="7" customWidth="1"/>
    <col min="8973" max="8973" width="16.1796875" style="7" customWidth="1"/>
    <col min="8974" max="8974" width="14" style="7" bestFit="1" customWidth="1"/>
    <col min="8975" max="8975" width="12.54296875" style="7" customWidth="1"/>
    <col min="8976" max="9216" width="9.1796875" style="7"/>
    <col min="9217" max="9217" width="43.7265625" style="7" customWidth="1"/>
    <col min="9218" max="9218" width="22.453125" style="7" customWidth="1"/>
    <col min="9219" max="9219" width="15.54296875" style="7" customWidth="1"/>
    <col min="9220" max="9220" width="10.453125" style="7" customWidth="1"/>
    <col min="9221" max="9221" width="11.26953125" style="7" customWidth="1"/>
    <col min="9222" max="9222" width="14.81640625" style="7" customWidth="1"/>
    <col min="9223" max="9223" width="13.7265625" style="7" bestFit="1" customWidth="1"/>
    <col min="9224" max="9224" width="13.1796875" style="7" customWidth="1"/>
    <col min="9225" max="9225" width="14" style="7" customWidth="1"/>
    <col min="9226" max="9227" width="13.1796875" style="7" customWidth="1"/>
    <col min="9228" max="9228" width="19" style="7" customWidth="1"/>
    <col min="9229" max="9229" width="16.1796875" style="7" customWidth="1"/>
    <col min="9230" max="9230" width="14" style="7" bestFit="1" customWidth="1"/>
    <col min="9231" max="9231" width="12.54296875" style="7" customWidth="1"/>
    <col min="9232" max="9472" width="9.1796875" style="7"/>
    <col min="9473" max="9473" width="43.7265625" style="7" customWidth="1"/>
    <col min="9474" max="9474" width="22.453125" style="7" customWidth="1"/>
    <col min="9475" max="9475" width="15.54296875" style="7" customWidth="1"/>
    <col min="9476" max="9476" width="10.453125" style="7" customWidth="1"/>
    <col min="9477" max="9477" width="11.26953125" style="7" customWidth="1"/>
    <col min="9478" max="9478" width="14.81640625" style="7" customWidth="1"/>
    <col min="9479" max="9479" width="13.7265625" style="7" bestFit="1" customWidth="1"/>
    <col min="9480" max="9480" width="13.1796875" style="7" customWidth="1"/>
    <col min="9481" max="9481" width="14" style="7" customWidth="1"/>
    <col min="9482" max="9483" width="13.1796875" style="7" customWidth="1"/>
    <col min="9484" max="9484" width="19" style="7" customWidth="1"/>
    <col min="9485" max="9485" width="16.1796875" style="7" customWidth="1"/>
    <col min="9486" max="9486" width="14" style="7" bestFit="1" customWidth="1"/>
    <col min="9487" max="9487" width="12.54296875" style="7" customWidth="1"/>
    <col min="9488" max="9728" width="9.1796875" style="7"/>
    <col min="9729" max="9729" width="43.7265625" style="7" customWidth="1"/>
    <col min="9730" max="9730" width="22.453125" style="7" customWidth="1"/>
    <col min="9731" max="9731" width="15.54296875" style="7" customWidth="1"/>
    <col min="9732" max="9732" width="10.453125" style="7" customWidth="1"/>
    <col min="9733" max="9733" width="11.26953125" style="7" customWidth="1"/>
    <col min="9734" max="9734" width="14.81640625" style="7" customWidth="1"/>
    <col min="9735" max="9735" width="13.7265625" style="7" bestFit="1" customWidth="1"/>
    <col min="9736" max="9736" width="13.1796875" style="7" customWidth="1"/>
    <col min="9737" max="9737" width="14" style="7" customWidth="1"/>
    <col min="9738" max="9739" width="13.1796875" style="7" customWidth="1"/>
    <col min="9740" max="9740" width="19" style="7" customWidth="1"/>
    <col min="9741" max="9741" width="16.1796875" style="7" customWidth="1"/>
    <col min="9742" max="9742" width="14" style="7" bestFit="1" customWidth="1"/>
    <col min="9743" max="9743" width="12.54296875" style="7" customWidth="1"/>
    <col min="9744" max="9984" width="9.1796875" style="7"/>
    <col min="9985" max="9985" width="43.7265625" style="7" customWidth="1"/>
    <col min="9986" max="9986" width="22.453125" style="7" customWidth="1"/>
    <col min="9987" max="9987" width="15.54296875" style="7" customWidth="1"/>
    <col min="9988" max="9988" width="10.453125" style="7" customWidth="1"/>
    <col min="9989" max="9989" width="11.26953125" style="7" customWidth="1"/>
    <col min="9990" max="9990" width="14.81640625" style="7" customWidth="1"/>
    <col min="9991" max="9991" width="13.7265625" style="7" bestFit="1" customWidth="1"/>
    <col min="9992" max="9992" width="13.1796875" style="7" customWidth="1"/>
    <col min="9993" max="9993" width="14" style="7" customWidth="1"/>
    <col min="9994" max="9995" width="13.1796875" style="7" customWidth="1"/>
    <col min="9996" max="9996" width="19" style="7" customWidth="1"/>
    <col min="9997" max="9997" width="16.1796875" style="7" customWidth="1"/>
    <col min="9998" max="9998" width="14" style="7" bestFit="1" customWidth="1"/>
    <col min="9999" max="9999" width="12.54296875" style="7" customWidth="1"/>
    <col min="10000" max="10240" width="9.1796875" style="7"/>
    <col min="10241" max="10241" width="43.7265625" style="7" customWidth="1"/>
    <col min="10242" max="10242" width="22.453125" style="7" customWidth="1"/>
    <col min="10243" max="10243" width="15.54296875" style="7" customWidth="1"/>
    <col min="10244" max="10244" width="10.453125" style="7" customWidth="1"/>
    <col min="10245" max="10245" width="11.26953125" style="7" customWidth="1"/>
    <col min="10246" max="10246" width="14.81640625" style="7" customWidth="1"/>
    <col min="10247" max="10247" width="13.7265625" style="7" bestFit="1" customWidth="1"/>
    <col min="10248" max="10248" width="13.1796875" style="7" customWidth="1"/>
    <col min="10249" max="10249" width="14" style="7" customWidth="1"/>
    <col min="10250" max="10251" width="13.1796875" style="7" customWidth="1"/>
    <col min="10252" max="10252" width="19" style="7" customWidth="1"/>
    <col min="10253" max="10253" width="16.1796875" style="7" customWidth="1"/>
    <col min="10254" max="10254" width="14" style="7" bestFit="1" customWidth="1"/>
    <col min="10255" max="10255" width="12.54296875" style="7" customWidth="1"/>
    <col min="10256" max="10496" width="9.1796875" style="7"/>
    <col min="10497" max="10497" width="43.7265625" style="7" customWidth="1"/>
    <col min="10498" max="10498" width="22.453125" style="7" customWidth="1"/>
    <col min="10499" max="10499" width="15.54296875" style="7" customWidth="1"/>
    <col min="10500" max="10500" width="10.453125" style="7" customWidth="1"/>
    <col min="10501" max="10501" width="11.26953125" style="7" customWidth="1"/>
    <col min="10502" max="10502" width="14.81640625" style="7" customWidth="1"/>
    <col min="10503" max="10503" width="13.7265625" style="7" bestFit="1" customWidth="1"/>
    <col min="10504" max="10504" width="13.1796875" style="7" customWidth="1"/>
    <col min="10505" max="10505" width="14" style="7" customWidth="1"/>
    <col min="10506" max="10507" width="13.1796875" style="7" customWidth="1"/>
    <col min="10508" max="10508" width="19" style="7" customWidth="1"/>
    <col min="10509" max="10509" width="16.1796875" style="7" customWidth="1"/>
    <col min="10510" max="10510" width="14" style="7" bestFit="1" customWidth="1"/>
    <col min="10511" max="10511" width="12.54296875" style="7" customWidth="1"/>
    <col min="10512" max="10752" width="9.1796875" style="7"/>
    <col min="10753" max="10753" width="43.7265625" style="7" customWidth="1"/>
    <col min="10754" max="10754" width="22.453125" style="7" customWidth="1"/>
    <col min="10755" max="10755" width="15.54296875" style="7" customWidth="1"/>
    <col min="10756" max="10756" width="10.453125" style="7" customWidth="1"/>
    <col min="10757" max="10757" width="11.26953125" style="7" customWidth="1"/>
    <col min="10758" max="10758" width="14.81640625" style="7" customWidth="1"/>
    <col min="10759" max="10759" width="13.7265625" style="7" bestFit="1" customWidth="1"/>
    <col min="10760" max="10760" width="13.1796875" style="7" customWidth="1"/>
    <col min="10761" max="10761" width="14" style="7" customWidth="1"/>
    <col min="10762" max="10763" width="13.1796875" style="7" customWidth="1"/>
    <col min="10764" max="10764" width="19" style="7" customWidth="1"/>
    <col min="10765" max="10765" width="16.1796875" style="7" customWidth="1"/>
    <col min="10766" max="10766" width="14" style="7" bestFit="1" customWidth="1"/>
    <col min="10767" max="10767" width="12.54296875" style="7" customWidth="1"/>
    <col min="10768" max="11008" width="9.1796875" style="7"/>
    <col min="11009" max="11009" width="43.7265625" style="7" customWidth="1"/>
    <col min="11010" max="11010" width="22.453125" style="7" customWidth="1"/>
    <col min="11011" max="11011" width="15.54296875" style="7" customWidth="1"/>
    <col min="11012" max="11012" width="10.453125" style="7" customWidth="1"/>
    <col min="11013" max="11013" width="11.26953125" style="7" customWidth="1"/>
    <col min="11014" max="11014" width="14.81640625" style="7" customWidth="1"/>
    <col min="11015" max="11015" width="13.7265625" style="7" bestFit="1" customWidth="1"/>
    <col min="11016" max="11016" width="13.1796875" style="7" customWidth="1"/>
    <col min="11017" max="11017" width="14" style="7" customWidth="1"/>
    <col min="11018" max="11019" width="13.1796875" style="7" customWidth="1"/>
    <col min="11020" max="11020" width="19" style="7" customWidth="1"/>
    <col min="11021" max="11021" width="16.1796875" style="7" customWidth="1"/>
    <col min="11022" max="11022" width="14" style="7" bestFit="1" customWidth="1"/>
    <col min="11023" max="11023" width="12.54296875" style="7" customWidth="1"/>
    <col min="11024" max="11264" width="9.1796875" style="7"/>
    <col min="11265" max="11265" width="43.7265625" style="7" customWidth="1"/>
    <col min="11266" max="11266" width="22.453125" style="7" customWidth="1"/>
    <col min="11267" max="11267" width="15.54296875" style="7" customWidth="1"/>
    <col min="11268" max="11268" width="10.453125" style="7" customWidth="1"/>
    <col min="11269" max="11269" width="11.26953125" style="7" customWidth="1"/>
    <col min="11270" max="11270" width="14.81640625" style="7" customWidth="1"/>
    <col min="11271" max="11271" width="13.7265625" style="7" bestFit="1" customWidth="1"/>
    <col min="11272" max="11272" width="13.1796875" style="7" customWidth="1"/>
    <col min="11273" max="11273" width="14" style="7" customWidth="1"/>
    <col min="11274" max="11275" width="13.1796875" style="7" customWidth="1"/>
    <col min="11276" max="11276" width="19" style="7" customWidth="1"/>
    <col min="11277" max="11277" width="16.1796875" style="7" customWidth="1"/>
    <col min="11278" max="11278" width="14" style="7" bestFit="1" customWidth="1"/>
    <col min="11279" max="11279" width="12.54296875" style="7" customWidth="1"/>
    <col min="11280" max="11520" width="9.1796875" style="7"/>
    <col min="11521" max="11521" width="43.7265625" style="7" customWidth="1"/>
    <col min="11522" max="11522" width="22.453125" style="7" customWidth="1"/>
    <col min="11523" max="11523" width="15.54296875" style="7" customWidth="1"/>
    <col min="11524" max="11524" width="10.453125" style="7" customWidth="1"/>
    <col min="11525" max="11525" width="11.26953125" style="7" customWidth="1"/>
    <col min="11526" max="11526" width="14.81640625" style="7" customWidth="1"/>
    <col min="11527" max="11527" width="13.7265625" style="7" bestFit="1" customWidth="1"/>
    <col min="11528" max="11528" width="13.1796875" style="7" customWidth="1"/>
    <col min="11529" max="11529" width="14" style="7" customWidth="1"/>
    <col min="11530" max="11531" width="13.1796875" style="7" customWidth="1"/>
    <col min="11532" max="11532" width="19" style="7" customWidth="1"/>
    <col min="11533" max="11533" width="16.1796875" style="7" customWidth="1"/>
    <col min="11534" max="11534" width="14" style="7" bestFit="1" customWidth="1"/>
    <col min="11535" max="11535" width="12.54296875" style="7" customWidth="1"/>
    <col min="11536" max="11776" width="9.1796875" style="7"/>
    <col min="11777" max="11777" width="43.7265625" style="7" customWidth="1"/>
    <col min="11778" max="11778" width="22.453125" style="7" customWidth="1"/>
    <col min="11779" max="11779" width="15.54296875" style="7" customWidth="1"/>
    <col min="11780" max="11780" width="10.453125" style="7" customWidth="1"/>
    <col min="11781" max="11781" width="11.26953125" style="7" customWidth="1"/>
    <col min="11782" max="11782" width="14.81640625" style="7" customWidth="1"/>
    <col min="11783" max="11783" width="13.7265625" style="7" bestFit="1" customWidth="1"/>
    <col min="11784" max="11784" width="13.1796875" style="7" customWidth="1"/>
    <col min="11785" max="11785" width="14" style="7" customWidth="1"/>
    <col min="11786" max="11787" width="13.1796875" style="7" customWidth="1"/>
    <col min="11788" max="11788" width="19" style="7" customWidth="1"/>
    <col min="11789" max="11789" width="16.1796875" style="7" customWidth="1"/>
    <col min="11790" max="11790" width="14" style="7" bestFit="1" customWidth="1"/>
    <col min="11791" max="11791" width="12.54296875" style="7" customWidth="1"/>
    <col min="11792" max="12032" width="9.1796875" style="7"/>
    <col min="12033" max="12033" width="43.7265625" style="7" customWidth="1"/>
    <col min="12034" max="12034" width="22.453125" style="7" customWidth="1"/>
    <col min="12035" max="12035" width="15.54296875" style="7" customWidth="1"/>
    <col min="12036" max="12036" width="10.453125" style="7" customWidth="1"/>
    <col min="12037" max="12037" width="11.26953125" style="7" customWidth="1"/>
    <col min="12038" max="12038" width="14.81640625" style="7" customWidth="1"/>
    <col min="12039" max="12039" width="13.7265625" style="7" bestFit="1" customWidth="1"/>
    <col min="12040" max="12040" width="13.1796875" style="7" customWidth="1"/>
    <col min="12041" max="12041" width="14" style="7" customWidth="1"/>
    <col min="12042" max="12043" width="13.1796875" style="7" customWidth="1"/>
    <col min="12044" max="12044" width="19" style="7" customWidth="1"/>
    <col min="12045" max="12045" width="16.1796875" style="7" customWidth="1"/>
    <col min="12046" max="12046" width="14" style="7" bestFit="1" customWidth="1"/>
    <col min="12047" max="12047" width="12.54296875" style="7" customWidth="1"/>
    <col min="12048" max="12288" width="9.1796875" style="7"/>
    <col min="12289" max="12289" width="43.7265625" style="7" customWidth="1"/>
    <col min="12290" max="12290" width="22.453125" style="7" customWidth="1"/>
    <col min="12291" max="12291" width="15.54296875" style="7" customWidth="1"/>
    <col min="12292" max="12292" width="10.453125" style="7" customWidth="1"/>
    <col min="12293" max="12293" width="11.26953125" style="7" customWidth="1"/>
    <col min="12294" max="12294" width="14.81640625" style="7" customWidth="1"/>
    <col min="12295" max="12295" width="13.7265625" style="7" bestFit="1" customWidth="1"/>
    <col min="12296" max="12296" width="13.1796875" style="7" customWidth="1"/>
    <col min="12297" max="12297" width="14" style="7" customWidth="1"/>
    <col min="12298" max="12299" width="13.1796875" style="7" customWidth="1"/>
    <col min="12300" max="12300" width="19" style="7" customWidth="1"/>
    <col min="12301" max="12301" width="16.1796875" style="7" customWidth="1"/>
    <col min="12302" max="12302" width="14" style="7" bestFit="1" customWidth="1"/>
    <col min="12303" max="12303" width="12.54296875" style="7" customWidth="1"/>
    <col min="12304" max="12544" width="9.1796875" style="7"/>
    <col min="12545" max="12545" width="43.7265625" style="7" customWidth="1"/>
    <col min="12546" max="12546" width="22.453125" style="7" customWidth="1"/>
    <col min="12547" max="12547" width="15.54296875" style="7" customWidth="1"/>
    <col min="12548" max="12548" width="10.453125" style="7" customWidth="1"/>
    <col min="12549" max="12549" width="11.26953125" style="7" customWidth="1"/>
    <col min="12550" max="12550" width="14.81640625" style="7" customWidth="1"/>
    <col min="12551" max="12551" width="13.7265625" style="7" bestFit="1" customWidth="1"/>
    <col min="12552" max="12552" width="13.1796875" style="7" customWidth="1"/>
    <col min="12553" max="12553" width="14" style="7" customWidth="1"/>
    <col min="12554" max="12555" width="13.1796875" style="7" customWidth="1"/>
    <col min="12556" max="12556" width="19" style="7" customWidth="1"/>
    <col min="12557" max="12557" width="16.1796875" style="7" customWidth="1"/>
    <col min="12558" max="12558" width="14" style="7" bestFit="1" customWidth="1"/>
    <col min="12559" max="12559" width="12.54296875" style="7" customWidth="1"/>
    <col min="12560" max="12800" width="9.1796875" style="7"/>
    <col min="12801" max="12801" width="43.7265625" style="7" customWidth="1"/>
    <col min="12802" max="12802" width="22.453125" style="7" customWidth="1"/>
    <col min="12803" max="12803" width="15.54296875" style="7" customWidth="1"/>
    <col min="12804" max="12804" width="10.453125" style="7" customWidth="1"/>
    <col min="12805" max="12805" width="11.26953125" style="7" customWidth="1"/>
    <col min="12806" max="12806" width="14.81640625" style="7" customWidth="1"/>
    <col min="12807" max="12807" width="13.7265625" style="7" bestFit="1" customWidth="1"/>
    <col min="12808" max="12808" width="13.1796875" style="7" customWidth="1"/>
    <col min="12809" max="12809" width="14" style="7" customWidth="1"/>
    <col min="12810" max="12811" width="13.1796875" style="7" customWidth="1"/>
    <col min="12812" max="12812" width="19" style="7" customWidth="1"/>
    <col min="12813" max="12813" width="16.1796875" style="7" customWidth="1"/>
    <col min="12814" max="12814" width="14" style="7" bestFit="1" customWidth="1"/>
    <col min="12815" max="12815" width="12.54296875" style="7" customWidth="1"/>
    <col min="12816" max="13056" width="9.1796875" style="7"/>
    <col min="13057" max="13057" width="43.7265625" style="7" customWidth="1"/>
    <col min="13058" max="13058" width="22.453125" style="7" customWidth="1"/>
    <col min="13059" max="13059" width="15.54296875" style="7" customWidth="1"/>
    <col min="13060" max="13060" width="10.453125" style="7" customWidth="1"/>
    <col min="13061" max="13061" width="11.26953125" style="7" customWidth="1"/>
    <col min="13062" max="13062" width="14.81640625" style="7" customWidth="1"/>
    <col min="13063" max="13063" width="13.7265625" style="7" bestFit="1" customWidth="1"/>
    <col min="13064" max="13064" width="13.1796875" style="7" customWidth="1"/>
    <col min="13065" max="13065" width="14" style="7" customWidth="1"/>
    <col min="13066" max="13067" width="13.1796875" style="7" customWidth="1"/>
    <col min="13068" max="13068" width="19" style="7" customWidth="1"/>
    <col min="13069" max="13069" width="16.1796875" style="7" customWidth="1"/>
    <col min="13070" max="13070" width="14" style="7" bestFit="1" customWidth="1"/>
    <col min="13071" max="13071" width="12.54296875" style="7" customWidth="1"/>
    <col min="13072" max="13312" width="9.1796875" style="7"/>
    <col min="13313" max="13313" width="43.7265625" style="7" customWidth="1"/>
    <col min="13314" max="13314" width="22.453125" style="7" customWidth="1"/>
    <col min="13315" max="13315" width="15.54296875" style="7" customWidth="1"/>
    <col min="13316" max="13316" width="10.453125" style="7" customWidth="1"/>
    <col min="13317" max="13317" width="11.26953125" style="7" customWidth="1"/>
    <col min="13318" max="13318" width="14.81640625" style="7" customWidth="1"/>
    <col min="13319" max="13319" width="13.7265625" style="7" bestFit="1" customWidth="1"/>
    <col min="13320" max="13320" width="13.1796875" style="7" customWidth="1"/>
    <col min="13321" max="13321" width="14" style="7" customWidth="1"/>
    <col min="13322" max="13323" width="13.1796875" style="7" customWidth="1"/>
    <col min="13324" max="13324" width="19" style="7" customWidth="1"/>
    <col min="13325" max="13325" width="16.1796875" style="7" customWidth="1"/>
    <col min="13326" max="13326" width="14" style="7" bestFit="1" customWidth="1"/>
    <col min="13327" max="13327" width="12.54296875" style="7" customWidth="1"/>
    <col min="13328" max="13568" width="9.1796875" style="7"/>
    <col min="13569" max="13569" width="43.7265625" style="7" customWidth="1"/>
    <col min="13570" max="13570" width="22.453125" style="7" customWidth="1"/>
    <col min="13571" max="13571" width="15.54296875" style="7" customWidth="1"/>
    <col min="13572" max="13572" width="10.453125" style="7" customWidth="1"/>
    <col min="13573" max="13573" width="11.26953125" style="7" customWidth="1"/>
    <col min="13574" max="13574" width="14.81640625" style="7" customWidth="1"/>
    <col min="13575" max="13575" width="13.7265625" style="7" bestFit="1" customWidth="1"/>
    <col min="13576" max="13576" width="13.1796875" style="7" customWidth="1"/>
    <col min="13577" max="13577" width="14" style="7" customWidth="1"/>
    <col min="13578" max="13579" width="13.1796875" style="7" customWidth="1"/>
    <col min="13580" max="13580" width="19" style="7" customWidth="1"/>
    <col min="13581" max="13581" width="16.1796875" style="7" customWidth="1"/>
    <col min="13582" max="13582" width="14" style="7" bestFit="1" customWidth="1"/>
    <col min="13583" max="13583" width="12.54296875" style="7" customWidth="1"/>
    <col min="13584" max="13824" width="9.1796875" style="7"/>
    <col min="13825" max="13825" width="43.7265625" style="7" customWidth="1"/>
    <col min="13826" max="13826" width="22.453125" style="7" customWidth="1"/>
    <col min="13827" max="13827" width="15.54296875" style="7" customWidth="1"/>
    <col min="13828" max="13828" width="10.453125" style="7" customWidth="1"/>
    <col min="13829" max="13829" width="11.26953125" style="7" customWidth="1"/>
    <col min="13830" max="13830" width="14.81640625" style="7" customWidth="1"/>
    <col min="13831" max="13831" width="13.7265625" style="7" bestFit="1" customWidth="1"/>
    <col min="13832" max="13832" width="13.1796875" style="7" customWidth="1"/>
    <col min="13833" max="13833" width="14" style="7" customWidth="1"/>
    <col min="13834" max="13835" width="13.1796875" style="7" customWidth="1"/>
    <col min="13836" max="13836" width="19" style="7" customWidth="1"/>
    <col min="13837" max="13837" width="16.1796875" style="7" customWidth="1"/>
    <col min="13838" max="13838" width="14" style="7" bestFit="1" customWidth="1"/>
    <col min="13839" max="13839" width="12.54296875" style="7" customWidth="1"/>
    <col min="13840" max="14080" width="9.1796875" style="7"/>
    <col min="14081" max="14081" width="43.7265625" style="7" customWidth="1"/>
    <col min="14082" max="14082" width="22.453125" style="7" customWidth="1"/>
    <col min="14083" max="14083" width="15.54296875" style="7" customWidth="1"/>
    <col min="14084" max="14084" width="10.453125" style="7" customWidth="1"/>
    <col min="14085" max="14085" width="11.26953125" style="7" customWidth="1"/>
    <col min="14086" max="14086" width="14.81640625" style="7" customWidth="1"/>
    <col min="14087" max="14087" width="13.7265625" style="7" bestFit="1" customWidth="1"/>
    <col min="14088" max="14088" width="13.1796875" style="7" customWidth="1"/>
    <col min="14089" max="14089" width="14" style="7" customWidth="1"/>
    <col min="14090" max="14091" width="13.1796875" style="7" customWidth="1"/>
    <col min="14092" max="14092" width="19" style="7" customWidth="1"/>
    <col min="14093" max="14093" width="16.1796875" style="7" customWidth="1"/>
    <col min="14094" max="14094" width="14" style="7" bestFit="1" customWidth="1"/>
    <col min="14095" max="14095" width="12.54296875" style="7" customWidth="1"/>
    <col min="14096" max="14336" width="9.1796875" style="7"/>
    <col min="14337" max="14337" width="43.7265625" style="7" customWidth="1"/>
    <col min="14338" max="14338" width="22.453125" style="7" customWidth="1"/>
    <col min="14339" max="14339" width="15.54296875" style="7" customWidth="1"/>
    <col min="14340" max="14340" width="10.453125" style="7" customWidth="1"/>
    <col min="14341" max="14341" width="11.26953125" style="7" customWidth="1"/>
    <col min="14342" max="14342" width="14.81640625" style="7" customWidth="1"/>
    <col min="14343" max="14343" width="13.7265625" style="7" bestFit="1" customWidth="1"/>
    <col min="14344" max="14344" width="13.1796875" style="7" customWidth="1"/>
    <col min="14345" max="14345" width="14" style="7" customWidth="1"/>
    <col min="14346" max="14347" width="13.1796875" style="7" customWidth="1"/>
    <col min="14348" max="14348" width="19" style="7" customWidth="1"/>
    <col min="14349" max="14349" width="16.1796875" style="7" customWidth="1"/>
    <col min="14350" max="14350" width="14" style="7" bestFit="1" customWidth="1"/>
    <col min="14351" max="14351" width="12.54296875" style="7" customWidth="1"/>
    <col min="14352" max="14592" width="9.1796875" style="7"/>
    <col min="14593" max="14593" width="43.7265625" style="7" customWidth="1"/>
    <col min="14594" max="14594" width="22.453125" style="7" customWidth="1"/>
    <col min="14595" max="14595" width="15.54296875" style="7" customWidth="1"/>
    <col min="14596" max="14596" width="10.453125" style="7" customWidth="1"/>
    <col min="14597" max="14597" width="11.26953125" style="7" customWidth="1"/>
    <col min="14598" max="14598" width="14.81640625" style="7" customWidth="1"/>
    <col min="14599" max="14599" width="13.7265625" style="7" bestFit="1" customWidth="1"/>
    <col min="14600" max="14600" width="13.1796875" style="7" customWidth="1"/>
    <col min="14601" max="14601" width="14" style="7" customWidth="1"/>
    <col min="14602" max="14603" width="13.1796875" style="7" customWidth="1"/>
    <col min="14604" max="14604" width="19" style="7" customWidth="1"/>
    <col min="14605" max="14605" width="16.1796875" style="7" customWidth="1"/>
    <col min="14606" max="14606" width="14" style="7" bestFit="1" customWidth="1"/>
    <col min="14607" max="14607" width="12.54296875" style="7" customWidth="1"/>
    <col min="14608" max="14848" width="9.1796875" style="7"/>
    <col min="14849" max="14849" width="43.7265625" style="7" customWidth="1"/>
    <col min="14850" max="14850" width="22.453125" style="7" customWidth="1"/>
    <col min="14851" max="14851" width="15.54296875" style="7" customWidth="1"/>
    <col min="14852" max="14852" width="10.453125" style="7" customWidth="1"/>
    <col min="14853" max="14853" width="11.26953125" style="7" customWidth="1"/>
    <col min="14854" max="14854" width="14.81640625" style="7" customWidth="1"/>
    <col min="14855" max="14855" width="13.7265625" style="7" bestFit="1" customWidth="1"/>
    <col min="14856" max="14856" width="13.1796875" style="7" customWidth="1"/>
    <col min="14857" max="14857" width="14" style="7" customWidth="1"/>
    <col min="14858" max="14859" width="13.1796875" style="7" customWidth="1"/>
    <col min="14860" max="14860" width="19" style="7" customWidth="1"/>
    <col min="14861" max="14861" width="16.1796875" style="7" customWidth="1"/>
    <col min="14862" max="14862" width="14" style="7" bestFit="1" customWidth="1"/>
    <col min="14863" max="14863" width="12.54296875" style="7" customWidth="1"/>
    <col min="14864" max="15104" width="9.1796875" style="7"/>
    <col min="15105" max="15105" width="43.7265625" style="7" customWidth="1"/>
    <col min="15106" max="15106" width="22.453125" style="7" customWidth="1"/>
    <col min="15107" max="15107" width="15.54296875" style="7" customWidth="1"/>
    <col min="15108" max="15108" width="10.453125" style="7" customWidth="1"/>
    <col min="15109" max="15109" width="11.26953125" style="7" customWidth="1"/>
    <col min="15110" max="15110" width="14.81640625" style="7" customWidth="1"/>
    <col min="15111" max="15111" width="13.7265625" style="7" bestFit="1" customWidth="1"/>
    <col min="15112" max="15112" width="13.1796875" style="7" customWidth="1"/>
    <col min="15113" max="15113" width="14" style="7" customWidth="1"/>
    <col min="15114" max="15115" width="13.1796875" style="7" customWidth="1"/>
    <col min="15116" max="15116" width="19" style="7" customWidth="1"/>
    <col min="15117" max="15117" width="16.1796875" style="7" customWidth="1"/>
    <col min="15118" max="15118" width="14" style="7" bestFit="1" customWidth="1"/>
    <col min="15119" max="15119" width="12.54296875" style="7" customWidth="1"/>
    <col min="15120" max="15360" width="9.1796875" style="7"/>
    <col min="15361" max="15361" width="43.7265625" style="7" customWidth="1"/>
    <col min="15362" max="15362" width="22.453125" style="7" customWidth="1"/>
    <col min="15363" max="15363" width="15.54296875" style="7" customWidth="1"/>
    <col min="15364" max="15364" width="10.453125" style="7" customWidth="1"/>
    <col min="15365" max="15365" width="11.26953125" style="7" customWidth="1"/>
    <col min="15366" max="15366" width="14.81640625" style="7" customWidth="1"/>
    <col min="15367" max="15367" width="13.7265625" style="7" bestFit="1" customWidth="1"/>
    <col min="15368" max="15368" width="13.1796875" style="7" customWidth="1"/>
    <col min="15369" max="15369" width="14" style="7" customWidth="1"/>
    <col min="15370" max="15371" width="13.1796875" style="7" customWidth="1"/>
    <col min="15372" max="15372" width="19" style="7" customWidth="1"/>
    <col min="15373" max="15373" width="16.1796875" style="7" customWidth="1"/>
    <col min="15374" max="15374" width="14" style="7" bestFit="1" customWidth="1"/>
    <col min="15375" max="15375" width="12.54296875" style="7" customWidth="1"/>
    <col min="15376" max="15616" width="9.1796875" style="7"/>
    <col min="15617" max="15617" width="43.7265625" style="7" customWidth="1"/>
    <col min="15618" max="15618" width="22.453125" style="7" customWidth="1"/>
    <col min="15619" max="15619" width="15.54296875" style="7" customWidth="1"/>
    <col min="15620" max="15620" width="10.453125" style="7" customWidth="1"/>
    <col min="15621" max="15621" width="11.26953125" style="7" customWidth="1"/>
    <col min="15622" max="15622" width="14.81640625" style="7" customWidth="1"/>
    <col min="15623" max="15623" width="13.7265625" style="7" bestFit="1" customWidth="1"/>
    <col min="15624" max="15624" width="13.1796875" style="7" customWidth="1"/>
    <col min="15625" max="15625" width="14" style="7" customWidth="1"/>
    <col min="15626" max="15627" width="13.1796875" style="7" customWidth="1"/>
    <col min="15628" max="15628" width="19" style="7" customWidth="1"/>
    <col min="15629" max="15629" width="16.1796875" style="7" customWidth="1"/>
    <col min="15630" max="15630" width="14" style="7" bestFit="1" customWidth="1"/>
    <col min="15631" max="15631" width="12.54296875" style="7" customWidth="1"/>
    <col min="15632" max="15872" width="9.1796875" style="7"/>
    <col min="15873" max="15873" width="43.7265625" style="7" customWidth="1"/>
    <col min="15874" max="15874" width="22.453125" style="7" customWidth="1"/>
    <col min="15875" max="15875" width="15.54296875" style="7" customWidth="1"/>
    <col min="15876" max="15876" width="10.453125" style="7" customWidth="1"/>
    <col min="15877" max="15877" width="11.26953125" style="7" customWidth="1"/>
    <col min="15878" max="15878" width="14.81640625" style="7" customWidth="1"/>
    <col min="15879" max="15879" width="13.7265625" style="7" bestFit="1" customWidth="1"/>
    <col min="15880" max="15880" width="13.1796875" style="7" customWidth="1"/>
    <col min="15881" max="15881" width="14" style="7" customWidth="1"/>
    <col min="15882" max="15883" width="13.1796875" style="7" customWidth="1"/>
    <col min="15884" max="15884" width="19" style="7" customWidth="1"/>
    <col min="15885" max="15885" width="16.1796875" style="7" customWidth="1"/>
    <col min="15886" max="15886" width="14" style="7" bestFit="1" customWidth="1"/>
    <col min="15887" max="15887" width="12.54296875" style="7" customWidth="1"/>
    <col min="15888" max="16128" width="9.1796875" style="7"/>
    <col min="16129" max="16129" width="43.7265625" style="7" customWidth="1"/>
    <col min="16130" max="16130" width="22.453125" style="7" customWidth="1"/>
    <col min="16131" max="16131" width="15.54296875" style="7" customWidth="1"/>
    <col min="16132" max="16132" width="10.453125" style="7" customWidth="1"/>
    <col min="16133" max="16133" width="11.26953125" style="7" customWidth="1"/>
    <col min="16134" max="16134" width="14.81640625" style="7" customWidth="1"/>
    <col min="16135" max="16135" width="13.7265625" style="7" bestFit="1" customWidth="1"/>
    <col min="16136" max="16136" width="13.1796875" style="7" customWidth="1"/>
    <col min="16137" max="16137" width="14" style="7" customWidth="1"/>
    <col min="16138" max="16139" width="13.1796875" style="7" customWidth="1"/>
    <col min="16140" max="16140" width="19" style="7" customWidth="1"/>
    <col min="16141" max="16141" width="16.1796875" style="7" customWidth="1"/>
    <col min="16142" max="16142" width="14" style="7" bestFit="1" customWidth="1"/>
    <col min="16143" max="16143" width="12.54296875" style="7" customWidth="1"/>
    <col min="16144" max="16384" width="9.1796875" style="7"/>
  </cols>
  <sheetData>
    <row r="1" spans="1:15" ht="21" x14ac:dyDescent="0.35">
      <c r="A1" s="175" t="s">
        <v>78</v>
      </c>
      <c r="B1" s="175"/>
      <c r="C1" s="175"/>
      <c r="D1" s="175"/>
      <c r="E1" s="175"/>
      <c r="F1" s="175"/>
      <c r="G1" s="175"/>
      <c r="H1" s="175"/>
      <c r="I1" s="175"/>
      <c r="J1" s="175"/>
      <c r="K1" s="175"/>
      <c r="L1" s="175"/>
      <c r="M1" s="175"/>
      <c r="N1" s="175"/>
      <c r="O1" s="175"/>
    </row>
    <row r="2" spans="1:15" s="51" customFormat="1" ht="30" customHeight="1" x14ac:dyDescent="0.35">
      <c r="A2" s="132" t="s">
        <v>0</v>
      </c>
      <c r="B2" s="176">
        <f>'Budget Detail'!B2:D2</f>
        <v>0</v>
      </c>
      <c r="C2" s="176"/>
      <c r="D2" s="177" t="s">
        <v>1</v>
      </c>
      <c r="E2" s="177"/>
      <c r="F2" s="176">
        <f>'Basic Info'!B2</f>
        <v>0</v>
      </c>
      <c r="G2" s="176"/>
      <c r="H2" s="176"/>
      <c r="I2" s="132" t="s">
        <v>21</v>
      </c>
      <c r="J2" s="176">
        <f>'Basic Info'!B3</f>
        <v>0</v>
      </c>
      <c r="K2" s="176"/>
      <c r="L2" s="176"/>
    </row>
    <row r="3" spans="1:15" s="51" customFormat="1" ht="17.25" customHeight="1" x14ac:dyDescent="0.35">
      <c r="A3" s="52"/>
      <c r="B3" s="53"/>
      <c r="C3" s="53"/>
      <c r="D3" s="53"/>
      <c r="E3" s="53"/>
      <c r="F3" s="53"/>
      <c r="G3" s="53"/>
      <c r="H3" s="53"/>
      <c r="I3" s="53"/>
      <c r="J3" s="53"/>
      <c r="K3" s="53"/>
      <c r="L3" s="53"/>
      <c r="M3" s="53"/>
      <c r="N3" s="53"/>
      <c r="O3" s="53"/>
    </row>
    <row r="4" spans="1:15" x14ac:dyDescent="0.35">
      <c r="A4" s="186" t="s">
        <v>79</v>
      </c>
      <c r="B4" s="178" t="s">
        <v>80</v>
      </c>
      <c r="C4" s="178" t="s">
        <v>81</v>
      </c>
      <c r="D4" s="178" t="s">
        <v>82</v>
      </c>
      <c r="E4" s="178" t="s">
        <v>83</v>
      </c>
      <c r="F4" s="178" t="s">
        <v>84</v>
      </c>
      <c r="G4" s="183" t="s">
        <v>85</v>
      </c>
      <c r="H4" s="184"/>
      <c r="I4" s="185"/>
      <c r="J4" s="178" t="s">
        <v>86</v>
      </c>
      <c r="K4" s="178" t="s">
        <v>87</v>
      </c>
      <c r="L4" s="178" t="s">
        <v>88</v>
      </c>
      <c r="M4" s="178" t="s">
        <v>89</v>
      </c>
      <c r="N4" s="178" t="s">
        <v>90</v>
      </c>
      <c r="O4" s="178" t="s">
        <v>91</v>
      </c>
    </row>
    <row r="5" spans="1:15" ht="29.5" thickBot="1" x14ac:dyDescent="0.4">
      <c r="A5" s="187"/>
      <c r="B5" s="179"/>
      <c r="C5" s="179"/>
      <c r="D5" s="179"/>
      <c r="E5" s="179"/>
      <c r="F5" s="179"/>
      <c r="G5" s="76" t="s">
        <v>92</v>
      </c>
      <c r="H5" s="76" t="s">
        <v>93</v>
      </c>
      <c r="I5" s="77" t="s">
        <v>94</v>
      </c>
      <c r="J5" s="179"/>
      <c r="K5" s="179"/>
      <c r="L5" s="179"/>
      <c r="M5" s="179"/>
      <c r="N5" s="179"/>
      <c r="O5" s="179"/>
    </row>
    <row r="6" spans="1:15" ht="15" thickBot="1" x14ac:dyDescent="0.4">
      <c r="A6" s="180" t="s">
        <v>95</v>
      </c>
      <c r="B6" s="181"/>
      <c r="C6" s="181"/>
      <c r="D6" s="181"/>
      <c r="E6" s="181"/>
      <c r="F6" s="181"/>
      <c r="G6" s="181"/>
      <c r="H6" s="181"/>
      <c r="I6" s="181"/>
      <c r="J6" s="181"/>
      <c r="K6" s="181"/>
      <c r="L6" s="181"/>
      <c r="M6" s="181"/>
      <c r="N6" s="181"/>
      <c r="O6" s="182"/>
    </row>
    <row r="7" spans="1:15" x14ac:dyDescent="0.35">
      <c r="A7" s="78" t="s">
        <v>96</v>
      </c>
      <c r="B7" s="79" t="s">
        <v>97</v>
      </c>
      <c r="C7" s="80">
        <v>50000</v>
      </c>
      <c r="D7" s="81">
        <v>24.04</v>
      </c>
      <c r="E7" s="82">
        <v>500</v>
      </c>
      <c r="F7" s="80">
        <v>500</v>
      </c>
      <c r="G7" s="83">
        <v>500</v>
      </c>
      <c r="H7" s="83">
        <v>500</v>
      </c>
      <c r="I7" s="83"/>
      <c r="J7" s="56">
        <f>SUM(C7,E7,F7,G7,H7,I7)</f>
        <v>52000</v>
      </c>
      <c r="K7" s="57">
        <v>0.25</v>
      </c>
      <c r="L7" s="58">
        <f>J7*K7</f>
        <v>13000</v>
      </c>
      <c r="M7" s="59">
        <v>1</v>
      </c>
      <c r="N7" s="60">
        <f>'Salary Breakdown'!$M7*'Salary Breakdown'!$J7-'Salary Breakdown'!$L7</f>
        <v>39000</v>
      </c>
      <c r="O7" s="61">
        <f>+'Salary Breakdown'!$N7+'Salary Breakdown'!$L7</f>
        <v>52000</v>
      </c>
    </row>
    <row r="8" spans="1:15" x14ac:dyDescent="0.35">
      <c r="A8" s="84"/>
      <c r="B8" s="85"/>
      <c r="C8" s="86"/>
      <c r="D8" s="87"/>
      <c r="E8" s="88"/>
      <c r="F8" s="86"/>
      <c r="G8" s="89"/>
      <c r="H8" s="89"/>
      <c r="I8" s="83"/>
      <c r="J8" s="56">
        <f t="shared" ref="J8:J27" si="0">SUM(C8,E8,F8,G8,H8,I8)</f>
        <v>0</v>
      </c>
      <c r="K8" s="62"/>
      <c r="L8" s="58">
        <f t="shared" ref="L8:L27" si="1">J8*K8</f>
        <v>0</v>
      </c>
      <c r="M8" s="63"/>
      <c r="N8" s="64">
        <f>'Salary Breakdown'!$M8*'Salary Breakdown'!$J8-'Salary Breakdown'!$L8</f>
        <v>0</v>
      </c>
      <c r="O8" s="65">
        <f>+'Salary Breakdown'!$N8+'Salary Breakdown'!$L8</f>
        <v>0</v>
      </c>
    </row>
    <row r="9" spans="1:15" x14ac:dyDescent="0.35">
      <c r="A9" s="84"/>
      <c r="B9" s="85"/>
      <c r="C9" s="86"/>
      <c r="D9" s="87"/>
      <c r="E9" s="88"/>
      <c r="F9" s="86"/>
      <c r="G9" s="89"/>
      <c r="H9" s="89"/>
      <c r="I9" s="83"/>
      <c r="J9" s="56">
        <f t="shared" si="0"/>
        <v>0</v>
      </c>
      <c r="K9" s="62"/>
      <c r="L9" s="58">
        <f t="shared" si="1"/>
        <v>0</v>
      </c>
      <c r="M9" s="63"/>
      <c r="N9" s="64">
        <f>'Salary Breakdown'!$M9*'Salary Breakdown'!$J9-'Salary Breakdown'!$L9</f>
        <v>0</v>
      </c>
      <c r="O9" s="65">
        <f>+'Salary Breakdown'!$N9+'Salary Breakdown'!$L9</f>
        <v>0</v>
      </c>
    </row>
    <row r="10" spans="1:15" x14ac:dyDescent="0.35">
      <c r="A10" s="90"/>
      <c r="B10" s="91"/>
      <c r="C10" s="92"/>
      <c r="D10" s="93"/>
      <c r="E10" s="94"/>
      <c r="F10" s="92"/>
      <c r="G10" s="95"/>
      <c r="H10" s="95"/>
      <c r="I10" s="95"/>
      <c r="J10" s="56">
        <f t="shared" si="0"/>
        <v>0</v>
      </c>
      <c r="K10" s="62"/>
      <c r="L10" s="58">
        <f t="shared" si="1"/>
        <v>0</v>
      </c>
      <c r="M10" s="63"/>
      <c r="N10" s="64">
        <f>'Salary Breakdown'!$M10*'Salary Breakdown'!$J10-'Salary Breakdown'!$L10</f>
        <v>0</v>
      </c>
      <c r="O10" s="65">
        <f>+'Salary Breakdown'!$N10+'Salary Breakdown'!$L10</f>
        <v>0</v>
      </c>
    </row>
    <row r="11" spans="1:15" x14ac:dyDescent="0.35">
      <c r="A11" s="90"/>
      <c r="B11" s="91"/>
      <c r="C11" s="92"/>
      <c r="D11" s="93"/>
      <c r="E11" s="94"/>
      <c r="F11" s="92"/>
      <c r="G11" s="95"/>
      <c r="H11" s="95"/>
      <c r="I11" s="95"/>
      <c r="J11" s="56">
        <f t="shared" si="0"/>
        <v>0</v>
      </c>
      <c r="K11" s="62"/>
      <c r="L11" s="58">
        <f t="shared" si="1"/>
        <v>0</v>
      </c>
      <c r="M11" s="63"/>
      <c r="N11" s="64">
        <f>'Salary Breakdown'!$M11*'Salary Breakdown'!$J11-'Salary Breakdown'!$L11</f>
        <v>0</v>
      </c>
      <c r="O11" s="65">
        <f>+'Salary Breakdown'!$N11+'Salary Breakdown'!$L11</f>
        <v>0</v>
      </c>
    </row>
    <row r="12" spans="1:15" x14ac:dyDescent="0.35">
      <c r="A12" s="90"/>
      <c r="B12" s="91"/>
      <c r="C12" s="92"/>
      <c r="D12" s="93"/>
      <c r="E12" s="94"/>
      <c r="F12" s="92"/>
      <c r="G12" s="95"/>
      <c r="H12" s="95"/>
      <c r="I12" s="95"/>
      <c r="J12" s="56">
        <f t="shared" si="0"/>
        <v>0</v>
      </c>
      <c r="K12" s="62"/>
      <c r="L12" s="58">
        <f t="shared" si="1"/>
        <v>0</v>
      </c>
      <c r="M12" s="63"/>
      <c r="N12" s="64">
        <f>'Salary Breakdown'!$M12*'Salary Breakdown'!$J12-'Salary Breakdown'!$L12</f>
        <v>0</v>
      </c>
      <c r="O12" s="65">
        <f>+'Salary Breakdown'!$N12+'Salary Breakdown'!$L12</f>
        <v>0</v>
      </c>
    </row>
    <row r="13" spans="1:15" x14ac:dyDescent="0.35">
      <c r="A13" s="90"/>
      <c r="B13" s="91"/>
      <c r="C13" s="92"/>
      <c r="D13" s="93"/>
      <c r="E13" s="94"/>
      <c r="F13" s="92"/>
      <c r="G13" s="95"/>
      <c r="H13" s="95"/>
      <c r="I13" s="95"/>
      <c r="J13" s="56">
        <f t="shared" si="0"/>
        <v>0</v>
      </c>
      <c r="K13" s="62"/>
      <c r="L13" s="58">
        <f t="shared" si="1"/>
        <v>0</v>
      </c>
      <c r="M13" s="63"/>
      <c r="N13" s="64">
        <f>'Salary Breakdown'!$M13*'Salary Breakdown'!$J13-'Salary Breakdown'!$L13</f>
        <v>0</v>
      </c>
      <c r="O13" s="65">
        <f>+'Salary Breakdown'!$N13+'Salary Breakdown'!$L13</f>
        <v>0</v>
      </c>
    </row>
    <row r="14" spans="1:15" x14ac:dyDescent="0.35">
      <c r="A14" s="90"/>
      <c r="B14" s="91"/>
      <c r="C14" s="92"/>
      <c r="D14" s="93"/>
      <c r="E14" s="94"/>
      <c r="F14" s="92"/>
      <c r="G14" s="95"/>
      <c r="H14" s="95"/>
      <c r="I14" s="95"/>
      <c r="J14" s="56">
        <f t="shared" si="0"/>
        <v>0</v>
      </c>
      <c r="K14" s="62"/>
      <c r="L14" s="58">
        <f t="shared" si="1"/>
        <v>0</v>
      </c>
      <c r="M14" s="63"/>
      <c r="N14" s="64">
        <f>'Salary Breakdown'!$M14*'Salary Breakdown'!$J14-'Salary Breakdown'!$L14</f>
        <v>0</v>
      </c>
      <c r="O14" s="65">
        <f>+'Salary Breakdown'!$N14+'Salary Breakdown'!$L14</f>
        <v>0</v>
      </c>
    </row>
    <row r="15" spans="1:15" x14ac:dyDescent="0.35">
      <c r="A15" s="90"/>
      <c r="B15" s="91"/>
      <c r="C15" s="92"/>
      <c r="D15" s="93"/>
      <c r="E15" s="94"/>
      <c r="F15" s="92"/>
      <c r="G15" s="95"/>
      <c r="H15" s="95"/>
      <c r="I15" s="95"/>
      <c r="J15" s="56">
        <f t="shared" si="0"/>
        <v>0</v>
      </c>
      <c r="K15" s="62"/>
      <c r="L15" s="58">
        <f t="shared" si="1"/>
        <v>0</v>
      </c>
      <c r="M15" s="63"/>
      <c r="N15" s="64">
        <f>'Salary Breakdown'!$M15*'Salary Breakdown'!$J15-'Salary Breakdown'!$L15</f>
        <v>0</v>
      </c>
      <c r="O15" s="65">
        <f>+'Salary Breakdown'!$N15+'Salary Breakdown'!$L15</f>
        <v>0</v>
      </c>
    </row>
    <row r="16" spans="1:15" x14ac:dyDescent="0.35">
      <c r="A16" s="90"/>
      <c r="B16" s="91"/>
      <c r="C16" s="92"/>
      <c r="D16" s="93"/>
      <c r="E16" s="94"/>
      <c r="F16" s="92"/>
      <c r="G16" s="95"/>
      <c r="H16" s="95"/>
      <c r="I16" s="95"/>
      <c r="J16" s="56">
        <f t="shared" si="0"/>
        <v>0</v>
      </c>
      <c r="K16" s="62"/>
      <c r="L16" s="58">
        <f t="shared" si="1"/>
        <v>0</v>
      </c>
      <c r="M16" s="63"/>
      <c r="N16" s="64">
        <f>'Salary Breakdown'!$M16*'Salary Breakdown'!$J16-'Salary Breakdown'!$L16</f>
        <v>0</v>
      </c>
      <c r="O16" s="65">
        <f>+'Salary Breakdown'!$N16+'Salary Breakdown'!$L16</f>
        <v>0</v>
      </c>
    </row>
    <row r="17" spans="1:15" x14ac:dyDescent="0.35">
      <c r="A17" s="90"/>
      <c r="B17" s="91"/>
      <c r="C17" s="92"/>
      <c r="D17" s="93"/>
      <c r="E17" s="94"/>
      <c r="F17" s="92"/>
      <c r="G17" s="95"/>
      <c r="H17" s="95"/>
      <c r="I17" s="95"/>
      <c r="J17" s="56">
        <f t="shared" si="0"/>
        <v>0</v>
      </c>
      <c r="K17" s="62"/>
      <c r="L17" s="58">
        <f t="shared" si="1"/>
        <v>0</v>
      </c>
      <c r="M17" s="63"/>
      <c r="N17" s="64">
        <f>'Salary Breakdown'!$M17*'Salary Breakdown'!$J17-'Salary Breakdown'!$L17</f>
        <v>0</v>
      </c>
      <c r="O17" s="65">
        <f>+'Salary Breakdown'!$N17+'Salary Breakdown'!$L17</f>
        <v>0</v>
      </c>
    </row>
    <row r="18" spans="1:15" x14ac:dyDescent="0.35">
      <c r="A18" s="90"/>
      <c r="B18" s="91"/>
      <c r="C18" s="92"/>
      <c r="D18" s="93"/>
      <c r="E18" s="94"/>
      <c r="F18" s="92"/>
      <c r="G18" s="95"/>
      <c r="H18" s="95"/>
      <c r="I18" s="95"/>
      <c r="J18" s="56">
        <f t="shared" si="0"/>
        <v>0</v>
      </c>
      <c r="K18" s="62"/>
      <c r="L18" s="58">
        <f t="shared" si="1"/>
        <v>0</v>
      </c>
      <c r="M18" s="63"/>
      <c r="N18" s="64">
        <f>'Salary Breakdown'!$M18*'Salary Breakdown'!$J18-'Salary Breakdown'!$L18</f>
        <v>0</v>
      </c>
      <c r="O18" s="65">
        <f>+'Salary Breakdown'!$N18+'Salary Breakdown'!$L18</f>
        <v>0</v>
      </c>
    </row>
    <row r="19" spans="1:15" x14ac:dyDescent="0.35">
      <c r="A19" s="90"/>
      <c r="B19" s="91"/>
      <c r="C19" s="92"/>
      <c r="D19" s="93"/>
      <c r="E19" s="94"/>
      <c r="F19" s="92"/>
      <c r="G19" s="95"/>
      <c r="H19" s="95"/>
      <c r="I19" s="95"/>
      <c r="J19" s="56">
        <f t="shared" si="0"/>
        <v>0</v>
      </c>
      <c r="K19" s="62"/>
      <c r="L19" s="58">
        <f t="shared" si="1"/>
        <v>0</v>
      </c>
      <c r="M19" s="63"/>
      <c r="N19" s="64">
        <f>'Salary Breakdown'!$M19*'Salary Breakdown'!$J19-'Salary Breakdown'!$L19</f>
        <v>0</v>
      </c>
      <c r="O19" s="65">
        <f>+'Salary Breakdown'!$N19+'Salary Breakdown'!$L19</f>
        <v>0</v>
      </c>
    </row>
    <row r="20" spans="1:15" x14ac:dyDescent="0.35">
      <c r="A20" s="90"/>
      <c r="B20" s="91"/>
      <c r="C20" s="92"/>
      <c r="D20" s="93"/>
      <c r="E20" s="94"/>
      <c r="F20" s="92"/>
      <c r="G20" s="95"/>
      <c r="H20" s="95"/>
      <c r="I20" s="95"/>
      <c r="J20" s="56">
        <f t="shared" si="0"/>
        <v>0</v>
      </c>
      <c r="K20" s="62"/>
      <c r="L20" s="58">
        <f t="shared" si="1"/>
        <v>0</v>
      </c>
      <c r="M20" s="63"/>
      <c r="N20" s="64">
        <f>'Salary Breakdown'!$M20*'Salary Breakdown'!$J20-'Salary Breakdown'!$L20</f>
        <v>0</v>
      </c>
      <c r="O20" s="65">
        <f>+'Salary Breakdown'!$N20+'Salary Breakdown'!$L20</f>
        <v>0</v>
      </c>
    </row>
    <row r="21" spans="1:15" x14ac:dyDescent="0.35">
      <c r="A21" s="90"/>
      <c r="B21" s="91"/>
      <c r="C21" s="92"/>
      <c r="D21" s="93"/>
      <c r="E21" s="94"/>
      <c r="F21" s="92"/>
      <c r="G21" s="95"/>
      <c r="H21" s="95"/>
      <c r="I21" s="95"/>
      <c r="J21" s="56">
        <f t="shared" si="0"/>
        <v>0</v>
      </c>
      <c r="K21" s="62"/>
      <c r="L21" s="58">
        <f t="shared" si="1"/>
        <v>0</v>
      </c>
      <c r="M21" s="63"/>
      <c r="N21" s="64">
        <f>'Salary Breakdown'!$M21*'Salary Breakdown'!$J21-'Salary Breakdown'!$L21</f>
        <v>0</v>
      </c>
      <c r="O21" s="65">
        <f>+'Salary Breakdown'!$N21+'Salary Breakdown'!$L21</f>
        <v>0</v>
      </c>
    </row>
    <row r="22" spans="1:15" x14ac:dyDescent="0.35">
      <c r="A22" s="90"/>
      <c r="B22" s="91"/>
      <c r="C22" s="92"/>
      <c r="D22" s="93"/>
      <c r="E22" s="94"/>
      <c r="F22" s="92"/>
      <c r="G22" s="95"/>
      <c r="H22" s="95"/>
      <c r="I22" s="95"/>
      <c r="J22" s="56">
        <f t="shared" si="0"/>
        <v>0</v>
      </c>
      <c r="K22" s="62"/>
      <c r="L22" s="58">
        <f t="shared" si="1"/>
        <v>0</v>
      </c>
      <c r="M22" s="63"/>
      <c r="N22" s="64">
        <f>'Salary Breakdown'!$M22*'Salary Breakdown'!$J22-'Salary Breakdown'!$L22</f>
        <v>0</v>
      </c>
      <c r="O22" s="65">
        <f>+'Salary Breakdown'!$N22+'Salary Breakdown'!$L22</f>
        <v>0</v>
      </c>
    </row>
    <row r="23" spans="1:15" x14ac:dyDescent="0.35">
      <c r="A23" s="90"/>
      <c r="B23" s="91"/>
      <c r="C23" s="92"/>
      <c r="D23" s="93"/>
      <c r="E23" s="94"/>
      <c r="F23" s="92"/>
      <c r="G23" s="95"/>
      <c r="H23" s="95"/>
      <c r="I23" s="95"/>
      <c r="J23" s="56">
        <f t="shared" si="0"/>
        <v>0</v>
      </c>
      <c r="K23" s="62"/>
      <c r="L23" s="58">
        <f t="shared" si="1"/>
        <v>0</v>
      </c>
      <c r="M23" s="63"/>
      <c r="N23" s="64">
        <f>'Salary Breakdown'!$M23*'Salary Breakdown'!$J23-'Salary Breakdown'!$L23</f>
        <v>0</v>
      </c>
      <c r="O23" s="65">
        <f>+'Salary Breakdown'!$N23+'Salary Breakdown'!$L23</f>
        <v>0</v>
      </c>
    </row>
    <row r="24" spans="1:15" x14ac:dyDescent="0.35">
      <c r="A24" s="90"/>
      <c r="B24" s="91"/>
      <c r="C24" s="92"/>
      <c r="D24" s="93"/>
      <c r="E24" s="94"/>
      <c r="F24" s="92"/>
      <c r="G24" s="95"/>
      <c r="H24" s="95"/>
      <c r="I24" s="95"/>
      <c r="J24" s="56">
        <f t="shared" si="0"/>
        <v>0</v>
      </c>
      <c r="K24" s="62"/>
      <c r="L24" s="58">
        <f t="shared" si="1"/>
        <v>0</v>
      </c>
      <c r="M24" s="63"/>
      <c r="N24" s="64">
        <f>'Salary Breakdown'!$M24*'Salary Breakdown'!$J24-'Salary Breakdown'!$L24</f>
        <v>0</v>
      </c>
      <c r="O24" s="65">
        <f>+'Salary Breakdown'!$N24+'Salary Breakdown'!$L24</f>
        <v>0</v>
      </c>
    </row>
    <row r="25" spans="1:15" x14ac:dyDescent="0.35">
      <c r="A25" s="90"/>
      <c r="B25" s="91"/>
      <c r="C25" s="92"/>
      <c r="D25" s="93"/>
      <c r="E25" s="94"/>
      <c r="F25" s="92"/>
      <c r="G25" s="95"/>
      <c r="H25" s="95"/>
      <c r="I25" s="95"/>
      <c r="J25" s="56">
        <f t="shared" si="0"/>
        <v>0</v>
      </c>
      <c r="K25" s="62"/>
      <c r="L25" s="58">
        <f t="shared" si="1"/>
        <v>0</v>
      </c>
      <c r="M25" s="63"/>
      <c r="N25" s="64">
        <f>'Salary Breakdown'!$M25*'Salary Breakdown'!$J25-'Salary Breakdown'!$L25</f>
        <v>0</v>
      </c>
      <c r="O25" s="65">
        <f>+'Salary Breakdown'!$N25+'Salary Breakdown'!$L25</f>
        <v>0</v>
      </c>
    </row>
    <row r="26" spans="1:15" x14ac:dyDescent="0.35">
      <c r="A26" s="90"/>
      <c r="B26" s="91"/>
      <c r="C26" s="92"/>
      <c r="D26" s="93"/>
      <c r="E26" s="94"/>
      <c r="F26" s="92"/>
      <c r="G26" s="95"/>
      <c r="H26" s="95"/>
      <c r="I26" s="95"/>
      <c r="J26" s="56">
        <f t="shared" si="0"/>
        <v>0</v>
      </c>
      <c r="K26" s="62"/>
      <c r="L26" s="58">
        <f t="shared" si="1"/>
        <v>0</v>
      </c>
      <c r="M26" s="63"/>
      <c r="N26" s="64">
        <f>'Salary Breakdown'!$M26*'Salary Breakdown'!$J26-'Salary Breakdown'!$L26</f>
        <v>0</v>
      </c>
      <c r="O26" s="65">
        <f>+'Salary Breakdown'!$N26+'Salary Breakdown'!$L26</f>
        <v>0</v>
      </c>
    </row>
    <row r="27" spans="1:15" ht="15" thickBot="1" x14ac:dyDescent="0.4">
      <c r="A27" s="96"/>
      <c r="B27" s="97"/>
      <c r="C27" s="98"/>
      <c r="D27" s="99"/>
      <c r="E27" s="100"/>
      <c r="F27" s="98"/>
      <c r="G27" s="101"/>
      <c r="H27" s="101"/>
      <c r="I27" s="101"/>
      <c r="J27" s="66">
        <f t="shared" si="0"/>
        <v>0</v>
      </c>
      <c r="K27" s="67"/>
      <c r="L27" s="68">
        <f t="shared" si="1"/>
        <v>0</v>
      </c>
      <c r="M27" s="69"/>
      <c r="N27" s="70">
        <f>'Salary Breakdown'!$M27*'Salary Breakdown'!$J27-'Salary Breakdown'!$L27</f>
        <v>0</v>
      </c>
      <c r="O27" s="71">
        <f>+'Salary Breakdown'!$N27+'Salary Breakdown'!$L27</f>
        <v>0</v>
      </c>
    </row>
    <row r="28" spans="1:15" ht="15.5" thickTop="1" thickBot="1" x14ac:dyDescent="0.4">
      <c r="A28" s="102" t="str">
        <f>+ "Subtotal " &amp; A6</f>
        <v>Subtotal SUPPORTIVE SERVICES</v>
      </c>
      <c r="B28" s="103"/>
      <c r="C28" s="54"/>
      <c r="D28" s="54"/>
      <c r="E28" s="54"/>
      <c r="F28" s="54"/>
      <c r="G28" s="54"/>
      <c r="H28" s="54"/>
      <c r="I28" s="54"/>
      <c r="J28" s="54"/>
      <c r="K28" s="54"/>
      <c r="L28" s="72">
        <f>SUM(L7:L27)</f>
        <v>13000</v>
      </c>
      <c r="M28" s="73"/>
      <c r="N28" s="55">
        <f>SUBTOTAL(109,N7:N27)</f>
        <v>39000</v>
      </c>
      <c r="O28" s="74">
        <f>SUBTOTAL(109,O7:O27)</f>
        <v>52000</v>
      </c>
    </row>
    <row r="29" spans="1:15" ht="15" thickBot="1" x14ac:dyDescent="0.4">
      <c r="A29" s="180" t="s">
        <v>98</v>
      </c>
      <c r="B29" s="181"/>
      <c r="C29" s="181"/>
      <c r="D29" s="181"/>
      <c r="E29" s="181"/>
      <c r="F29" s="181"/>
      <c r="G29" s="181"/>
      <c r="H29" s="181"/>
      <c r="I29" s="181"/>
      <c r="J29" s="181"/>
      <c r="K29" s="181"/>
      <c r="L29" s="181"/>
      <c r="M29" s="181"/>
      <c r="N29" s="181"/>
      <c r="O29" s="182"/>
    </row>
    <row r="30" spans="1:15" x14ac:dyDescent="0.35">
      <c r="A30" s="104"/>
      <c r="B30" s="105"/>
      <c r="C30" s="106"/>
      <c r="D30" s="107"/>
      <c r="E30" s="108"/>
      <c r="F30" s="106"/>
      <c r="G30" s="109"/>
      <c r="H30" s="109"/>
      <c r="I30" s="109"/>
      <c r="J30" s="110">
        <f>+SUM('Salary Breakdown'!$E30:$I30,'Salary Breakdown'!$C30)</f>
        <v>0</v>
      </c>
      <c r="K30" s="111"/>
      <c r="L30" s="58">
        <f>J30*K30</f>
        <v>0</v>
      </c>
      <c r="M30" s="59"/>
      <c r="N30" s="60">
        <f>'Salary Breakdown'!$M30*'Salary Breakdown'!$J30-'Salary Breakdown'!$L30</f>
        <v>0</v>
      </c>
      <c r="O30" s="61">
        <f>+'Salary Breakdown'!$N30+'Salary Breakdown'!$L30</f>
        <v>0</v>
      </c>
    </row>
    <row r="31" spans="1:15" x14ac:dyDescent="0.35">
      <c r="A31" s="90"/>
      <c r="B31" s="91"/>
      <c r="C31" s="92"/>
      <c r="D31" s="93"/>
      <c r="E31" s="94"/>
      <c r="F31" s="92"/>
      <c r="G31" s="95"/>
      <c r="H31" s="95"/>
      <c r="I31" s="95"/>
      <c r="J31" s="112">
        <f>+SUM('Salary Breakdown'!$E31:$I31,'Salary Breakdown'!$C31)</f>
        <v>0</v>
      </c>
      <c r="K31" s="62"/>
      <c r="L31" s="58">
        <f t="shared" ref="L31:L50" si="2">J31*K31</f>
        <v>0</v>
      </c>
      <c r="M31" s="63"/>
      <c r="N31" s="64">
        <f>'Salary Breakdown'!$M31*'Salary Breakdown'!$J31-'Salary Breakdown'!$L31</f>
        <v>0</v>
      </c>
      <c r="O31" s="65">
        <f>+'Salary Breakdown'!$N31+'Salary Breakdown'!$L31</f>
        <v>0</v>
      </c>
    </row>
    <row r="32" spans="1:15" x14ac:dyDescent="0.35">
      <c r="A32" s="90"/>
      <c r="B32" s="91"/>
      <c r="C32" s="92"/>
      <c r="D32" s="93"/>
      <c r="E32" s="94"/>
      <c r="F32" s="92"/>
      <c r="G32" s="95"/>
      <c r="H32" s="95"/>
      <c r="I32" s="95"/>
      <c r="J32" s="112">
        <f>+SUM('Salary Breakdown'!$E32:$I32,'Salary Breakdown'!$C32)</f>
        <v>0</v>
      </c>
      <c r="K32" s="62"/>
      <c r="L32" s="58">
        <f t="shared" si="2"/>
        <v>0</v>
      </c>
      <c r="M32" s="63"/>
      <c r="N32" s="64">
        <f>'Salary Breakdown'!$M32*'Salary Breakdown'!$J32-'Salary Breakdown'!$L32</f>
        <v>0</v>
      </c>
      <c r="O32" s="65">
        <f>+'Salary Breakdown'!$N32+'Salary Breakdown'!$L32</f>
        <v>0</v>
      </c>
    </row>
    <row r="33" spans="1:15" x14ac:dyDescent="0.35">
      <c r="A33" s="90"/>
      <c r="B33" s="91"/>
      <c r="C33" s="92"/>
      <c r="D33" s="93"/>
      <c r="E33" s="94"/>
      <c r="F33" s="92"/>
      <c r="G33" s="95"/>
      <c r="H33" s="95"/>
      <c r="I33" s="95"/>
      <c r="J33" s="112">
        <f>+SUM('Salary Breakdown'!$E33:$I33,'Salary Breakdown'!$C33)</f>
        <v>0</v>
      </c>
      <c r="K33" s="62"/>
      <c r="L33" s="58">
        <f t="shared" si="2"/>
        <v>0</v>
      </c>
      <c r="M33" s="63"/>
      <c r="N33" s="64">
        <f>'Salary Breakdown'!$M33*'Salary Breakdown'!$J33-'Salary Breakdown'!$L33</f>
        <v>0</v>
      </c>
      <c r="O33" s="65">
        <f>+'Salary Breakdown'!$N33+'Salary Breakdown'!$L33</f>
        <v>0</v>
      </c>
    </row>
    <row r="34" spans="1:15" x14ac:dyDescent="0.35">
      <c r="A34" s="90"/>
      <c r="B34" s="91"/>
      <c r="C34" s="92"/>
      <c r="D34" s="93"/>
      <c r="E34" s="94"/>
      <c r="F34" s="92"/>
      <c r="G34" s="95"/>
      <c r="H34" s="95"/>
      <c r="I34" s="95"/>
      <c r="J34" s="112">
        <f>+SUM('Salary Breakdown'!$E34:$I34,'Salary Breakdown'!$C34)</f>
        <v>0</v>
      </c>
      <c r="K34" s="62"/>
      <c r="L34" s="58">
        <f t="shared" si="2"/>
        <v>0</v>
      </c>
      <c r="M34" s="63"/>
      <c r="N34" s="64">
        <f>'Salary Breakdown'!$M34*'Salary Breakdown'!$J34-'Salary Breakdown'!$L34</f>
        <v>0</v>
      </c>
      <c r="O34" s="65">
        <f>+'Salary Breakdown'!$N34+'Salary Breakdown'!$L34</f>
        <v>0</v>
      </c>
    </row>
    <row r="35" spans="1:15" x14ac:dyDescent="0.35">
      <c r="A35" s="90"/>
      <c r="B35" s="91"/>
      <c r="C35" s="92"/>
      <c r="D35" s="93"/>
      <c r="E35" s="94"/>
      <c r="F35" s="92"/>
      <c r="G35" s="95"/>
      <c r="H35" s="95"/>
      <c r="I35" s="95"/>
      <c r="J35" s="112">
        <f>+SUM('Salary Breakdown'!$E35:$I35,'Salary Breakdown'!$C35)</f>
        <v>0</v>
      </c>
      <c r="K35" s="62"/>
      <c r="L35" s="58">
        <f t="shared" si="2"/>
        <v>0</v>
      </c>
      <c r="M35" s="63"/>
      <c r="N35" s="64">
        <f>'Salary Breakdown'!$M35*'Salary Breakdown'!$J35-'Salary Breakdown'!$L35</f>
        <v>0</v>
      </c>
      <c r="O35" s="65">
        <f>+'Salary Breakdown'!$N35+'Salary Breakdown'!$L35</f>
        <v>0</v>
      </c>
    </row>
    <row r="36" spans="1:15" x14ac:dyDescent="0.35">
      <c r="A36" s="90"/>
      <c r="B36" s="91"/>
      <c r="C36" s="92"/>
      <c r="D36" s="93"/>
      <c r="E36" s="94"/>
      <c r="F36" s="92"/>
      <c r="G36" s="95"/>
      <c r="H36" s="95"/>
      <c r="I36" s="95"/>
      <c r="J36" s="112">
        <f>+SUM('Salary Breakdown'!$E36:$I36,'Salary Breakdown'!$C36)</f>
        <v>0</v>
      </c>
      <c r="K36" s="62"/>
      <c r="L36" s="58">
        <f t="shared" si="2"/>
        <v>0</v>
      </c>
      <c r="M36" s="63"/>
      <c r="N36" s="64">
        <f>'Salary Breakdown'!$M36*'Salary Breakdown'!$J36-'Salary Breakdown'!$L36</f>
        <v>0</v>
      </c>
      <c r="O36" s="65">
        <f>+'Salary Breakdown'!$N36+'Salary Breakdown'!$L36</f>
        <v>0</v>
      </c>
    </row>
    <row r="37" spans="1:15" x14ac:dyDescent="0.35">
      <c r="A37" s="90"/>
      <c r="B37" s="91"/>
      <c r="C37" s="92"/>
      <c r="D37" s="93"/>
      <c r="E37" s="94"/>
      <c r="F37" s="92"/>
      <c r="G37" s="95"/>
      <c r="H37" s="95"/>
      <c r="I37" s="95"/>
      <c r="J37" s="112">
        <f>+SUM('Salary Breakdown'!$E37:$I37,'Salary Breakdown'!$C37)</f>
        <v>0</v>
      </c>
      <c r="K37" s="62"/>
      <c r="L37" s="58">
        <f t="shared" si="2"/>
        <v>0</v>
      </c>
      <c r="M37" s="63"/>
      <c r="N37" s="64">
        <f>'Salary Breakdown'!$M37*'Salary Breakdown'!$J37-'Salary Breakdown'!$L37</f>
        <v>0</v>
      </c>
      <c r="O37" s="65">
        <f>+'Salary Breakdown'!$N37+'Salary Breakdown'!$L37</f>
        <v>0</v>
      </c>
    </row>
    <row r="38" spans="1:15" x14ac:dyDescent="0.35">
      <c r="A38" s="90"/>
      <c r="B38" s="91"/>
      <c r="C38" s="92"/>
      <c r="D38" s="93"/>
      <c r="E38" s="94"/>
      <c r="F38" s="92"/>
      <c r="G38" s="95"/>
      <c r="H38" s="95"/>
      <c r="I38" s="95"/>
      <c r="J38" s="112">
        <f>+SUM('Salary Breakdown'!$E38:$I38,'Salary Breakdown'!$C38)</f>
        <v>0</v>
      </c>
      <c r="K38" s="62"/>
      <c r="L38" s="58">
        <f t="shared" si="2"/>
        <v>0</v>
      </c>
      <c r="M38" s="63"/>
      <c r="N38" s="64">
        <f>'Salary Breakdown'!$M38*'Salary Breakdown'!$J38-'Salary Breakdown'!$L38</f>
        <v>0</v>
      </c>
      <c r="O38" s="65">
        <f>+'Salary Breakdown'!$N38+'Salary Breakdown'!$L38</f>
        <v>0</v>
      </c>
    </row>
    <row r="39" spans="1:15" x14ac:dyDescent="0.35">
      <c r="A39" s="90"/>
      <c r="B39" s="91"/>
      <c r="C39" s="92"/>
      <c r="D39" s="93"/>
      <c r="E39" s="94"/>
      <c r="F39" s="92"/>
      <c r="G39" s="95"/>
      <c r="H39" s="95"/>
      <c r="I39" s="95"/>
      <c r="J39" s="112">
        <f>+SUM('Salary Breakdown'!$E39:$I39,'Salary Breakdown'!$C39)</f>
        <v>0</v>
      </c>
      <c r="K39" s="62"/>
      <c r="L39" s="58">
        <f t="shared" si="2"/>
        <v>0</v>
      </c>
      <c r="M39" s="63"/>
      <c r="N39" s="64">
        <f>'Salary Breakdown'!$M39*'Salary Breakdown'!$J39-'Salary Breakdown'!$L39</f>
        <v>0</v>
      </c>
      <c r="O39" s="65">
        <f>+'Salary Breakdown'!$N39+'Salary Breakdown'!$L39</f>
        <v>0</v>
      </c>
    </row>
    <row r="40" spans="1:15" x14ac:dyDescent="0.35">
      <c r="A40" s="90"/>
      <c r="B40" s="91"/>
      <c r="C40" s="92"/>
      <c r="D40" s="93"/>
      <c r="E40" s="94"/>
      <c r="F40" s="92"/>
      <c r="G40" s="95"/>
      <c r="H40" s="95"/>
      <c r="I40" s="95"/>
      <c r="J40" s="112">
        <f>+SUM('Salary Breakdown'!$E40:$I40,'Salary Breakdown'!$C40)</f>
        <v>0</v>
      </c>
      <c r="K40" s="62"/>
      <c r="L40" s="58">
        <f t="shared" si="2"/>
        <v>0</v>
      </c>
      <c r="M40" s="63"/>
      <c r="N40" s="64">
        <f>'Salary Breakdown'!$M40*'Salary Breakdown'!$J40-'Salary Breakdown'!$L40</f>
        <v>0</v>
      </c>
      <c r="O40" s="65">
        <f>+'Salary Breakdown'!$N40+'Salary Breakdown'!$L40</f>
        <v>0</v>
      </c>
    </row>
    <row r="41" spans="1:15" x14ac:dyDescent="0.35">
      <c r="A41" s="90"/>
      <c r="B41" s="91"/>
      <c r="C41" s="92"/>
      <c r="D41" s="93"/>
      <c r="E41" s="94"/>
      <c r="F41" s="92"/>
      <c r="G41" s="95"/>
      <c r="H41" s="95"/>
      <c r="I41" s="95"/>
      <c r="J41" s="112">
        <f>+SUM('Salary Breakdown'!$E41:$I41,'Salary Breakdown'!$C41)</f>
        <v>0</v>
      </c>
      <c r="K41" s="62"/>
      <c r="L41" s="58">
        <f t="shared" si="2"/>
        <v>0</v>
      </c>
      <c r="M41" s="63"/>
      <c r="N41" s="64">
        <f>'Salary Breakdown'!$M41*'Salary Breakdown'!$J41-'Salary Breakdown'!$L41</f>
        <v>0</v>
      </c>
      <c r="O41" s="65">
        <f>+'Salary Breakdown'!$N41+'Salary Breakdown'!$L41</f>
        <v>0</v>
      </c>
    </row>
    <row r="42" spans="1:15" x14ac:dyDescent="0.35">
      <c r="A42" s="90"/>
      <c r="B42" s="91"/>
      <c r="C42" s="92"/>
      <c r="D42" s="93"/>
      <c r="E42" s="94"/>
      <c r="F42" s="92"/>
      <c r="G42" s="95"/>
      <c r="H42" s="95"/>
      <c r="I42" s="95"/>
      <c r="J42" s="112">
        <f>+SUM('Salary Breakdown'!$E42:$I42,'Salary Breakdown'!$C42)</f>
        <v>0</v>
      </c>
      <c r="K42" s="62"/>
      <c r="L42" s="58">
        <f t="shared" si="2"/>
        <v>0</v>
      </c>
      <c r="M42" s="63"/>
      <c r="N42" s="64">
        <f>'Salary Breakdown'!$M42*'Salary Breakdown'!$J42-'Salary Breakdown'!$L42</f>
        <v>0</v>
      </c>
      <c r="O42" s="65">
        <f>+'Salary Breakdown'!$N42+'Salary Breakdown'!$L42</f>
        <v>0</v>
      </c>
    </row>
    <row r="43" spans="1:15" x14ac:dyDescent="0.35">
      <c r="A43" s="90"/>
      <c r="B43" s="91"/>
      <c r="C43" s="92"/>
      <c r="D43" s="93"/>
      <c r="E43" s="94"/>
      <c r="F43" s="92"/>
      <c r="G43" s="95"/>
      <c r="H43" s="95"/>
      <c r="I43" s="95"/>
      <c r="J43" s="112">
        <f>+SUM('Salary Breakdown'!$E43:$I43,'Salary Breakdown'!$C43)</f>
        <v>0</v>
      </c>
      <c r="K43" s="62"/>
      <c r="L43" s="58">
        <f t="shared" si="2"/>
        <v>0</v>
      </c>
      <c r="M43" s="63"/>
      <c r="N43" s="64">
        <f>'Salary Breakdown'!$M43*'Salary Breakdown'!$J43-'Salary Breakdown'!$L43</f>
        <v>0</v>
      </c>
      <c r="O43" s="65">
        <f>+'Salary Breakdown'!$N43+'Salary Breakdown'!$L43</f>
        <v>0</v>
      </c>
    </row>
    <row r="44" spans="1:15" x14ac:dyDescent="0.35">
      <c r="A44" s="90"/>
      <c r="B44" s="91"/>
      <c r="C44" s="92"/>
      <c r="D44" s="93"/>
      <c r="E44" s="94"/>
      <c r="F44" s="92"/>
      <c r="G44" s="95"/>
      <c r="H44" s="95"/>
      <c r="I44" s="95"/>
      <c r="J44" s="112">
        <f>+SUM('Salary Breakdown'!$E44:$I44,'Salary Breakdown'!$C44)</f>
        <v>0</v>
      </c>
      <c r="K44" s="62"/>
      <c r="L44" s="58">
        <f t="shared" si="2"/>
        <v>0</v>
      </c>
      <c r="M44" s="63"/>
      <c r="N44" s="64">
        <f>'Salary Breakdown'!$M44*'Salary Breakdown'!$J44-'Salary Breakdown'!$L44</f>
        <v>0</v>
      </c>
      <c r="O44" s="65">
        <f>+'Salary Breakdown'!$N44+'Salary Breakdown'!$L44</f>
        <v>0</v>
      </c>
    </row>
    <row r="45" spans="1:15" x14ac:dyDescent="0.35">
      <c r="A45" s="90"/>
      <c r="B45" s="91"/>
      <c r="C45" s="92"/>
      <c r="D45" s="93"/>
      <c r="E45" s="94"/>
      <c r="F45" s="92"/>
      <c r="G45" s="95"/>
      <c r="H45" s="95"/>
      <c r="I45" s="95"/>
      <c r="J45" s="112">
        <f>+SUM('Salary Breakdown'!$E45:$I45,'Salary Breakdown'!$C45)</f>
        <v>0</v>
      </c>
      <c r="K45" s="62"/>
      <c r="L45" s="58">
        <f t="shared" si="2"/>
        <v>0</v>
      </c>
      <c r="M45" s="63"/>
      <c r="N45" s="64">
        <f>'Salary Breakdown'!$M45*'Salary Breakdown'!$J45-'Salary Breakdown'!$L45</f>
        <v>0</v>
      </c>
      <c r="O45" s="65">
        <f>+'Salary Breakdown'!$N45+'Salary Breakdown'!$L45</f>
        <v>0</v>
      </c>
    </row>
    <row r="46" spans="1:15" x14ac:dyDescent="0.35">
      <c r="A46" s="90"/>
      <c r="B46" s="91"/>
      <c r="C46" s="92"/>
      <c r="D46" s="93"/>
      <c r="E46" s="94"/>
      <c r="F46" s="92"/>
      <c r="G46" s="95"/>
      <c r="H46" s="95"/>
      <c r="I46" s="95"/>
      <c r="J46" s="112">
        <f>+SUM('Salary Breakdown'!$E46:$I46,'Salary Breakdown'!$C46)</f>
        <v>0</v>
      </c>
      <c r="K46" s="62"/>
      <c r="L46" s="58">
        <f t="shared" si="2"/>
        <v>0</v>
      </c>
      <c r="M46" s="63"/>
      <c r="N46" s="64">
        <f>'Salary Breakdown'!$M46*'Salary Breakdown'!$J46-'Salary Breakdown'!$L46</f>
        <v>0</v>
      </c>
      <c r="O46" s="65">
        <f>+'Salary Breakdown'!$N46+'Salary Breakdown'!$L46</f>
        <v>0</v>
      </c>
    </row>
    <row r="47" spans="1:15" x14ac:dyDescent="0.35">
      <c r="A47" s="90"/>
      <c r="B47" s="91"/>
      <c r="C47" s="92"/>
      <c r="D47" s="93"/>
      <c r="E47" s="94"/>
      <c r="F47" s="92"/>
      <c r="G47" s="95"/>
      <c r="H47" s="95"/>
      <c r="I47" s="95"/>
      <c r="J47" s="112">
        <f>+SUM('Salary Breakdown'!$E47:$I47,'Salary Breakdown'!$C47)</f>
        <v>0</v>
      </c>
      <c r="K47" s="62"/>
      <c r="L47" s="58">
        <f t="shared" si="2"/>
        <v>0</v>
      </c>
      <c r="M47" s="63"/>
      <c r="N47" s="64">
        <f>'Salary Breakdown'!$M47*'Salary Breakdown'!$J47-'Salary Breakdown'!$L47</f>
        <v>0</v>
      </c>
      <c r="O47" s="65">
        <f>+'Salary Breakdown'!$N47+'Salary Breakdown'!$L47</f>
        <v>0</v>
      </c>
    </row>
    <row r="48" spans="1:15" x14ac:dyDescent="0.35">
      <c r="A48" s="90"/>
      <c r="B48" s="91"/>
      <c r="C48" s="92"/>
      <c r="D48" s="93"/>
      <c r="E48" s="94"/>
      <c r="F48" s="92"/>
      <c r="G48" s="95"/>
      <c r="H48" s="95"/>
      <c r="I48" s="95"/>
      <c r="J48" s="112">
        <f>+SUM('Salary Breakdown'!$E48:$I48,'Salary Breakdown'!$C48)</f>
        <v>0</v>
      </c>
      <c r="K48" s="62"/>
      <c r="L48" s="58">
        <f t="shared" si="2"/>
        <v>0</v>
      </c>
      <c r="M48" s="63"/>
      <c r="N48" s="64">
        <f>'Salary Breakdown'!$M48*'Salary Breakdown'!$J48-'Salary Breakdown'!$L48</f>
        <v>0</v>
      </c>
      <c r="O48" s="65">
        <f>+'Salary Breakdown'!$N48+'Salary Breakdown'!$L48</f>
        <v>0</v>
      </c>
    </row>
    <row r="49" spans="1:15" x14ac:dyDescent="0.35">
      <c r="A49" s="90"/>
      <c r="B49" s="91"/>
      <c r="C49" s="92"/>
      <c r="D49" s="93"/>
      <c r="E49" s="94"/>
      <c r="F49" s="92"/>
      <c r="G49" s="95"/>
      <c r="H49" s="95"/>
      <c r="I49" s="95"/>
      <c r="J49" s="112">
        <f>+SUM('Salary Breakdown'!$E49:$I49,'Salary Breakdown'!$C49)</f>
        <v>0</v>
      </c>
      <c r="K49" s="62"/>
      <c r="L49" s="58">
        <f t="shared" si="2"/>
        <v>0</v>
      </c>
      <c r="M49" s="63"/>
      <c r="N49" s="64">
        <f>'Salary Breakdown'!$M49*'Salary Breakdown'!$J49-'Salary Breakdown'!$L49</f>
        <v>0</v>
      </c>
      <c r="O49" s="65">
        <f>+'Salary Breakdown'!$N49+'Salary Breakdown'!$L49</f>
        <v>0</v>
      </c>
    </row>
    <row r="50" spans="1:15" ht="15" thickBot="1" x14ac:dyDescent="0.4">
      <c r="A50" s="90"/>
      <c r="B50" s="91"/>
      <c r="C50" s="92"/>
      <c r="D50" s="93"/>
      <c r="E50" s="94"/>
      <c r="F50" s="92"/>
      <c r="G50" s="95"/>
      <c r="H50" s="95"/>
      <c r="I50" s="95"/>
      <c r="J50" s="112">
        <f>+SUM('Salary Breakdown'!$E50:$I50,'Salary Breakdown'!$C50)</f>
        <v>0</v>
      </c>
      <c r="K50" s="67"/>
      <c r="L50" s="68">
        <f t="shared" si="2"/>
        <v>0</v>
      </c>
      <c r="M50" s="63"/>
      <c r="N50" s="64">
        <f>'Salary Breakdown'!$M50*'Salary Breakdown'!$J50-'Salary Breakdown'!$L50</f>
        <v>0</v>
      </c>
      <c r="O50" s="65">
        <f>+'Salary Breakdown'!$N50+'Salary Breakdown'!$L50</f>
        <v>0</v>
      </c>
    </row>
    <row r="51" spans="1:15" ht="15" thickTop="1" x14ac:dyDescent="0.35">
      <c r="A51" s="113" t="str">
        <f>+ "Subtotal " &amp; A29</f>
        <v>Subtotal OPERATING COSTS</v>
      </c>
      <c r="B51" s="114"/>
      <c r="C51" s="24"/>
      <c r="D51" s="24"/>
      <c r="E51" s="24"/>
      <c r="F51" s="24"/>
      <c r="G51" s="24"/>
      <c r="H51" s="24"/>
      <c r="I51" s="24"/>
      <c r="J51" s="24"/>
      <c r="K51" s="24"/>
      <c r="L51" s="72">
        <f>SUM(L30:L50)</f>
        <v>0</v>
      </c>
      <c r="M51" s="115"/>
      <c r="N51" s="75">
        <f>SUBTOTAL(109,N30:N50)</f>
        <v>0</v>
      </c>
      <c r="O51" s="116">
        <f>SUBTOTAL(109,O30:O50)</f>
        <v>0</v>
      </c>
    </row>
  </sheetData>
  <sheetProtection insertRows="0" deleteRows="0"/>
  <mergeCells count="20">
    <mergeCell ref="N4:N5"/>
    <mergeCell ref="O4:O5"/>
    <mergeCell ref="A6:O6"/>
    <mergeCell ref="A29:O29"/>
    <mergeCell ref="F4:F5"/>
    <mergeCell ref="G4:I4"/>
    <mergeCell ref="J4:J5"/>
    <mergeCell ref="K4:K5"/>
    <mergeCell ref="L4:L5"/>
    <mergeCell ref="M4:M5"/>
    <mergeCell ref="A4:A5"/>
    <mergeCell ref="B4:B5"/>
    <mergeCell ref="C4:C5"/>
    <mergeCell ref="D4:D5"/>
    <mergeCell ref="E4:E5"/>
    <mergeCell ref="A1:O1"/>
    <mergeCell ref="B2:C2"/>
    <mergeCell ref="D2:E2"/>
    <mergeCell ref="F2:H2"/>
    <mergeCell ref="J2:L2"/>
  </mergeCells>
  <pageMargins left="0.25" right="0.25" top="0.75" bottom="0.75" header="0.3" footer="0.3"/>
  <pageSetup scale="53" fitToHeight="2"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5">
    <pageSetUpPr fitToPage="1"/>
  </sheetPr>
  <dimension ref="A1:E99"/>
  <sheetViews>
    <sheetView showGridLines="0" workbookViewId="0">
      <selection activeCell="B2" sqref="B2"/>
    </sheetView>
  </sheetViews>
  <sheetFormatPr defaultRowHeight="14.5" x14ac:dyDescent="0.35"/>
  <cols>
    <col min="1" max="1" width="56.453125" style="10" customWidth="1"/>
    <col min="2" max="2" width="37.1796875" customWidth="1"/>
    <col min="3" max="3" width="24.1796875" customWidth="1"/>
  </cols>
  <sheetData>
    <row r="1" spans="1:5" s="6" customFormat="1" ht="19" thickBot="1" x14ac:dyDescent="0.4">
      <c r="A1" s="118" t="s">
        <v>99</v>
      </c>
      <c r="B1" s="122">
        <f>B19+B27+B35+B43+B51+B59+B67+B75+B83+B91+B99</f>
        <v>0</v>
      </c>
      <c r="C1" s="9"/>
    </row>
    <row r="3" spans="1:5" ht="29.5" thickBot="1" x14ac:dyDescent="0.4">
      <c r="A3" s="10" t="s">
        <v>100</v>
      </c>
      <c r="B3" s="128"/>
    </row>
    <row r="4" spans="1:5" ht="15" thickBot="1" x14ac:dyDescent="0.4"/>
    <row r="5" spans="1:5" x14ac:dyDescent="0.35">
      <c r="A5" s="10" t="s">
        <v>101</v>
      </c>
      <c r="B5" s="188"/>
      <c r="C5" s="189"/>
      <c r="D5" s="189"/>
      <c r="E5" s="190"/>
    </row>
    <row r="6" spans="1:5" x14ac:dyDescent="0.35">
      <c r="B6" s="191"/>
      <c r="C6" s="192"/>
      <c r="D6" s="192"/>
      <c r="E6" s="193"/>
    </row>
    <row r="7" spans="1:5" x14ac:dyDescent="0.35">
      <c r="B7" s="191"/>
      <c r="C7" s="192"/>
      <c r="D7" s="192"/>
      <c r="E7" s="193"/>
    </row>
    <row r="8" spans="1:5" x14ac:dyDescent="0.35">
      <c r="B8" s="191"/>
      <c r="C8" s="192"/>
      <c r="D8" s="192"/>
      <c r="E8" s="193"/>
    </row>
    <row r="9" spans="1:5" x14ac:dyDescent="0.35">
      <c r="B9" s="191"/>
      <c r="C9" s="192"/>
      <c r="D9" s="192"/>
      <c r="E9" s="193"/>
    </row>
    <row r="10" spans="1:5" x14ac:dyDescent="0.35">
      <c r="B10" s="191"/>
      <c r="C10" s="192"/>
      <c r="D10" s="192"/>
      <c r="E10" s="193"/>
    </row>
    <row r="11" spans="1:5" ht="15" thickBot="1" x14ac:dyDescent="0.4">
      <c r="B11" s="194"/>
      <c r="C11" s="195"/>
      <c r="D11" s="195"/>
      <c r="E11" s="196"/>
    </row>
    <row r="13" spans="1:5" x14ac:dyDescent="0.35">
      <c r="A13" s="197" t="s">
        <v>102</v>
      </c>
      <c r="B13" s="197"/>
    </row>
    <row r="14" spans="1:5" x14ac:dyDescent="0.35">
      <c r="A14" s="11" t="s">
        <v>103</v>
      </c>
      <c r="B14" s="5"/>
    </row>
    <row r="15" spans="1:5" x14ac:dyDescent="0.35">
      <c r="A15" s="11" t="s">
        <v>104</v>
      </c>
      <c r="B15" s="5"/>
    </row>
    <row r="16" spans="1:5" x14ac:dyDescent="0.35">
      <c r="A16" s="11" t="s">
        <v>105</v>
      </c>
      <c r="B16" s="30"/>
    </row>
    <row r="17" spans="1:2" ht="29" x14ac:dyDescent="0.35">
      <c r="A17" s="11" t="s">
        <v>106</v>
      </c>
      <c r="B17" s="30"/>
    </row>
    <row r="18" spans="1:2" x14ac:dyDescent="0.35">
      <c r="A18" s="11" t="s">
        <v>107</v>
      </c>
      <c r="B18" s="8"/>
    </row>
    <row r="19" spans="1:2" x14ac:dyDescent="0.35">
      <c r="A19" s="11" t="s">
        <v>108</v>
      </c>
      <c r="B19" s="12"/>
    </row>
    <row r="20" spans="1:2" s="3" customFormat="1" ht="15" thickBot="1" x14ac:dyDescent="0.4">
      <c r="A20" s="4"/>
    </row>
    <row r="21" spans="1:2" x14ac:dyDescent="0.35">
      <c r="A21" s="197" t="s">
        <v>102</v>
      </c>
      <c r="B21" s="197"/>
    </row>
    <row r="22" spans="1:2" x14ac:dyDescent="0.35">
      <c r="A22" s="11" t="s">
        <v>103</v>
      </c>
      <c r="B22" s="5"/>
    </row>
    <row r="23" spans="1:2" x14ac:dyDescent="0.35">
      <c r="A23" s="11" t="s">
        <v>104</v>
      </c>
      <c r="B23" s="5"/>
    </row>
    <row r="24" spans="1:2" x14ac:dyDescent="0.35">
      <c r="A24" s="11" t="s">
        <v>105</v>
      </c>
      <c r="B24" s="30"/>
    </row>
    <row r="25" spans="1:2" ht="29" x14ac:dyDescent="0.35">
      <c r="A25" s="11" t="s">
        <v>106</v>
      </c>
      <c r="B25" s="30"/>
    </row>
    <row r="26" spans="1:2" x14ac:dyDescent="0.35">
      <c r="A26" s="11" t="s">
        <v>107</v>
      </c>
      <c r="B26" s="8"/>
    </row>
    <row r="27" spans="1:2" x14ac:dyDescent="0.35">
      <c r="A27" s="11" t="s">
        <v>108</v>
      </c>
      <c r="B27" s="12"/>
    </row>
    <row r="28" spans="1:2" s="3" customFormat="1" ht="15" thickBot="1" x14ac:dyDescent="0.4">
      <c r="A28" s="4"/>
    </row>
    <row r="29" spans="1:2" x14ac:dyDescent="0.35">
      <c r="A29" s="197" t="s">
        <v>102</v>
      </c>
      <c r="B29" s="197"/>
    </row>
    <row r="30" spans="1:2" x14ac:dyDescent="0.35">
      <c r="A30" s="11" t="s">
        <v>103</v>
      </c>
      <c r="B30" s="5"/>
    </row>
    <row r="31" spans="1:2" x14ac:dyDescent="0.35">
      <c r="A31" s="11" t="s">
        <v>104</v>
      </c>
      <c r="B31" s="5"/>
    </row>
    <row r="32" spans="1:2" x14ac:dyDescent="0.35">
      <c r="A32" s="11" t="s">
        <v>105</v>
      </c>
      <c r="B32" s="30"/>
    </row>
    <row r="33" spans="1:2" ht="29" x14ac:dyDescent="0.35">
      <c r="A33" s="11" t="s">
        <v>106</v>
      </c>
      <c r="B33" s="30"/>
    </row>
    <row r="34" spans="1:2" x14ac:dyDescent="0.35">
      <c r="A34" s="11" t="s">
        <v>107</v>
      </c>
      <c r="B34" s="8"/>
    </row>
    <row r="35" spans="1:2" x14ac:dyDescent="0.35">
      <c r="A35" s="11" t="s">
        <v>108</v>
      </c>
      <c r="B35" s="12"/>
    </row>
    <row r="36" spans="1:2" s="3" customFormat="1" ht="15" thickBot="1" x14ac:dyDescent="0.4">
      <c r="A36" s="4"/>
    </row>
    <row r="37" spans="1:2" x14ac:dyDescent="0.35">
      <c r="A37" s="197" t="s">
        <v>102</v>
      </c>
      <c r="B37" s="197"/>
    </row>
    <row r="38" spans="1:2" x14ac:dyDescent="0.35">
      <c r="A38" s="11" t="s">
        <v>103</v>
      </c>
      <c r="B38" s="5"/>
    </row>
    <row r="39" spans="1:2" x14ac:dyDescent="0.35">
      <c r="A39" s="11" t="s">
        <v>104</v>
      </c>
      <c r="B39" s="5"/>
    </row>
    <row r="40" spans="1:2" x14ac:dyDescent="0.35">
      <c r="A40" s="11" t="s">
        <v>105</v>
      </c>
      <c r="B40" s="30"/>
    </row>
    <row r="41" spans="1:2" ht="29" x14ac:dyDescent="0.35">
      <c r="A41" s="11" t="s">
        <v>106</v>
      </c>
      <c r="B41" s="30"/>
    </row>
    <row r="42" spans="1:2" x14ac:dyDescent="0.35">
      <c r="A42" s="11" t="s">
        <v>107</v>
      </c>
      <c r="B42" s="8"/>
    </row>
    <row r="43" spans="1:2" x14ac:dyDescent="0.35">
      <c r="A43" s="11" t="s">
        <v>108</v>
      </c>
      <c r="B43" s="12"/>
    </row>
    <row r="44" spans="1:2" s="3" customFormat="1" ht="15" thickBot="1" x14ac:dyDescent="0.4">
      <c r="A44" s="4"/>
    </row>
    <row r="45" spans="1:2" x14ac:dyDescent="0.35">
      <c r="A45" s="197" t="s">
        <v>102</v>
      </c>
      <c r="B45" s="197"/>
    </row>
    <row r="46" spans="1:2" x14ac:dyDescent="0.35">
      <c r="A46" s="11" t="s">
        <v>103</v>
      </c>
      <c r="B46" s="5"/>
    </row>
    <row r="47" spans="1:2" x14ac:dyDescent="0.35">
      <c r="A47" s="11" t="s">
        <v>104</v>
      </c>
      <c r="B47" s="5"/>
    </row>
    <row r="48" spans="1:2" x14ac:dyDescent="0.35">
      <c r="A48" s="11" t="s">
        <v>105</v>
      </c>
      <c r="B48" s="30"/>
    </row>
    <row r="49" spans="1:2" ht="29" x14ac:dyDescent="0.35">
      <c r="A49" s="11" t="s">
        <v>106</v>
      </c>
      <c r="B49" s="30"/>
    </row>
    <row r="50" spans="1:2" x14ac:dyDescent="0.35">
      <c r="A50" s="11" t="s">
        <v>107</v>
      </c>
      <c r="B50" s="8"/>
    </row>
    <row r="51" spans="1:2" x14ac:dyDescent="0.35">
      <c r="A51" s="11" t="s">
        <v>108</v>
      </c>
      <c r="B51" s="12"/>
    </row>
    <row r="52" spans="1:2" s="3" customFormat="1" ht="15" thickBot="1" x14ac:dyDescent="0.4">
      <c r="A52" s="4"/>
    </row>
    <row r="53" spans="1:2" x14ac:dyDescent="0.35">
      <c r="A53" s="197" t="s">
        <v>102</v>
      </c>
      <c r="B53" s="197"/>
    </row>
    <row r="54" spans="1:2" x14ac:dyDescent="0.35">
      <c r="A54" s="11" t="s">
        <v>103</v>
      </c>
      <c r="B54" s="5"/>
    </row>
    <row r="55" spans="1:2" x14ac:dyDescent="0.35">
      <c r="A55" s="11" t="s">
        <v>104</v>
      </c>
      <c r="B55" s="5"/>
    </row>
    <row r="56" spans="1:2" x14ac:dyDescent="0.35">
      <c r="A56" s="11" t="s">
        <v>105</v>
      </c>
      <c r="B56" s="30"/>
    </row>
    <row r="57" spans="1:2" ht="29" x14ac:dyDescent="0.35">
      <c r="A57" s="11" t="s">
        <v>106</v>
      </c>
      <c r="B57" s="30"/>
    </row>
    <row r="58" spans="1:2" x14ac:dyDescent="0.35">
      <c r="A58" s="11" t="s">
        <v>107</v>
      </c>
      <c r="B58" s="8"/>
    </row>
    <row r="59" spans="1:2" x14ac:dyDescent="0.35">
      <c r="A59" s="11" t="s">
        <v>108</v>
      </c>
      <c r="B59" s="12"/>
    </row>
    <row r="60" spans="1:2" s="3" customFormat="1" ht="15" thickBot="1" x14ac:dyDescent="0.4">
      <c r="A60" s="4"/>
    </row>
    <row r="61" spans="1:2" x14ac:dyDescent="0.35">
      <c r="A61" s="197" t="s">
        <v>102</v>
      </c>
      <c r="B61" s="197"/>
    </row>
    <row r="62" spans="1:2" x14ac:dyDescent="0.35">
      <c r="A62" s="11" t="s">
        <v>103</v>
      </c>
      <c r="B62" s="5"/>
    </row>
    <row r="63" spans="1:2" x14ac:dyDescent="0.35">
      <c r="A63" s="11" t="s">
        <v>104</v>
      </c>
      <c r="B63" s="5"/>
    </row>
    <row r="64" spans="1:2" x14ac:dyDescent="0.35">
      <c r="A64" s="11" t="s">
        <v>105</v>
      </c>
      <c r="B64" s="30"/>
    </row>
    <row r="65" spans="1:2" ht="29" x14ac:dyDescent="0.35">
      <c r="A65" s="11" t="s">
        <v>106</v>
      </c>
      <c r="B65" s="30"/>
    </row>
    <row r="66" spans="1:2" x14ac:dyDescent="0.35">
      <c r="A66" s="11" t="s">
        <v>107</v>
      </c>
      <c r="B66" s="8"/>
    </row>
    <row r="67" spans="1:2" x14ac:dyDescent="0.35">
      <c r="A67" s="11" t="s">
        <v>108</v>
      </c>
      <c r="B67" s="12"/>
    </row>
    <row r="68" spans="1:2" s="3" customFormat="1" ht="15" thickBot="1" x14ac:dyDescent="0.4">
      <c r="A68" s="4"/>
    </row>
    <row r="69" spans="1:2" x14ac:dyDescent="0.35">
      <c r="A69" s="197" t="s">
        <v>102</v>
      </c>
      <c r="B69" s="197"/>
    </row>
    <row r="70" spans="1:2" x14ac:dyDescent="0.35">
      <c r="A70" s="11" t="s">
        <v>103</v>
      </c>
      <c r="B70" s="5"/>
    </row>
    <row r="71" spans="1:2" x14ac:dyDescent="0.35">
      <c r="A71" s="11" t="s">
        <v>104</v>
      </c>
      <c r="B71" s="5"/>
    </row>
    <row r="72" spans="1:2" x14ac:dyDescent="0.35">
      <c r="A72" s="11" t="s">
        <v>105</v>
      </c>
      <c r="B72" s="30"/>
    </row>
    <row r="73" spans="1:2" ht="29" x14ac:dyDescent="0.35">
      <c r="A73" s="11" t="s">
        <v>106</v>
      </c>
      <c r="B73" s="30"/>
    </row>
    <row r="74" spans="1:2" x14ac:dyDescent="0.35">
      <c r="A74" s="11" t="s">
        <v>107</v>
      </c>
      <c r="B74" s="8"/>
    </row>
    <row r="75" spans="1:2" x14ac:dyDescent="0.35">
      <c r="A75" s="11" t="s">
        <v>108</v>
      </c>
      <c r="B75" s="12"/>
    </row>
    <row r="76" spans="1:2" s="3" customFormat="1" ht="15" thickBot="1" x14ac:dyDescent="0.4">
      <c r="A76" s="4"/>
    </row>
    <row r="77" spans="1:2" x14ac:dyDescent="0.35">
      <c r="A77" s="197" t="s">
        <v>102</v>
      </c>
      <c r="B77" s="197"/>
    </row>
    <row r="78" spans="1:2" x14ac:dyDescent="0.35">
      <c r="A78" s="11" t="s">
        <v>103</v>
      </c>
      <c r="B78" s="5"/>
    </row>
    <row r="79" spans="1:2" x14ac:dyDescent="0.35">
      <c r="A79" s="11" t="s">
        <v>104</v>
      </c>
      <c r="B79" s="5"/>
    </row>
    <row r="80" spans="1:2" x14ac:dyDescent="0.35">
      <c r="A80" s="11" t="s">
        <v>105</v>
      </c>
      <c r="B80" s="30"/>
    </row>
    <row r="81" spans="1:2" ht="29" x14ac:dyDescent="0.35">
      <c r="A81" s="11" t="s">
        <v>106</v>
      </c>
      <c r="B81" s="30"/>
    </row>
    <row r="82" spans="1:2" x14ac:dyDescent="0.35">
      <c r="A82" s="11" t="s">
        <v>107</v>
      </c>
      <c r="B82" s="8"/>
    </row>
    <row r="83" spans="1:2" x14ac:dyDescent="0.35">
      <c r="A83" s="11" t="s">
        <v>108</v>
      </c>
      <c r="B83" s="12"/>
    </row>
    <row r="84" spans="1:2" s="3" customFormat="1" ht="15" thickBot="1" x14ac:dyDescent="0.4">
      <c r="A84" s="4"/>
    </row>
    <row r="85" spans="1:2" x14ac:dyDescent="0.35">
      <c r="A85" s="197" t="s">
        <v>102</v>
      </c>
      <c r="B85" s="197"/>
    </row>
    <row r="86" spans="1:2" x14ac:dyDescent="0.35">
      <c r="A86" s="11" t="s">
        <v>103</v>
      </c>
      <c r="B86" s="5"/>
    </row>
    <row r="87" spans="1:2" x14ac:dyDescent="0.35">
      <c r="A87" s="11" t="s">
        <v>104</v>
      </c>
      <c r="B87" s="5"/>
    </row>
    <row r="88" spans="1:2" x14ac:dyDescent="0.35">
      <c r="A88" s="11" t="s">
        <v>105</v>
      </c>
      <c r="B88" s="30"/>
    </row>
    <row r="89" spans="1:2" ht="29" x14ac:dyDescent="0.35">
      <c r="A89" s="11" t="s">
        <v>106</v>
      </c>
      <c r="B89" s="30"/>
    </row>
    <row r="90" spans="1:2" x14ac:dyDescent="0.35">
      <c r="A90" s="11" t="s">
        <v>107</v>
      </c>
      <c r="B90" s="8"/>
    </row>
    <row r="91" spans="1:2" x14ac:dyDescent="0.35">
      <c r="A91" s="11" t="s">
        <v>108</v>
      </c>
      <c r="B91" s="12"/>
    </row>
    <row r="92" spans="1:2" s="3" customFormat="1" ht="15" thickBot="1" x14ac:dyDescent="0.4">
      <c r="A92" s="4"/>
    </row>
    <row r="93" spans="1:2" x14ac:dyDescent="0.35">
      <c r="A93" s="197" t="s">
        <v>102</v>
      </c>
      <c r="B93" s="197"/>
    </row>
    <row r="94" spans="1:2" x14ac:dyDescent="0.35">
      <c r="A94" s="11" t="s">
        <v>103</v>
      </c>
      <c r="B94" s="5"/>
    </row>
    <row r="95" spans="1:2" x14ac:dyDescent="0.35">
      <c r="A95" s="11" t="s">
        <v>104</v>
      </c>
      <c r="B95" s="5"/>
    </row>
    <row r="96" spans="1:2" x14ac:dyDescent="0.35">
      <c r="A96" s="11" t="s">
        <v>105</v>
      </c>
      <c r="B96" s="30"/>
    </row>
    <row r="97" spans="1:2" ht="29" x14ac:dyDescent="0.35">
      <c r="A97" s="11" t="s">
        <v>106</v>
      </c>
      <c r="B97" s="31"/>
    </row>
    <row r="98" spans="1:2" x14ac:dyDescent="0.35">
      <c r="A98" s="11" t="s">
        <v>107</v>
      </c>
      <c r="B98" s="8"/>
    </row>
    <row r="99" spans="1:2" x14ac:dyDescent="0.35">
      <c r="A99" s="11" t="s">
        <v>108</v>
      </c>
      <c r="B99" s="12"/>
    </row>
  </sheetData>
  <sheetProtection formatCells="0" formatColumns="0" formatRows="0" selectLockedCells="1"/>
  <mergeCells count="12">
    <mergeCell ref="A61:B61"/>
    <mergeCell ref="A69:B69"/>
    <mergeCell ref="A77:B77"/>
    <mergeCell ref="A85:B85"/>
    <mergeCell ref="A93:B93"/>
    <mergeCell ref="B5:E11"/>
    <mergeCell ref="A53:B53"/>
    <mergeCell ref="A13:B13"/>
    <mergeCell ref="A21:B21"/>
    <mergeCell ref="A29:B29"/>
    <mergeCell ref="A37:B37"/>
    <mergeCell ref="A45:B45"/>
  </mergeCells>
  <dataValidations count="1">
    <dataValidation type="list" allowBlank="1" showInputMessage="1" showErrorMessage="1" sqref="B3" xr:uid="{00000000-0002-0000-0300-000000000000}">
      <formula1>"Yes,No"</formula1>
    </dataValidation>
  </dataValidations>
  <pageMargins left="0.7" right="0.7" top="0.75" bottom="0.75" header="0.3" footer="0.3"/>
  <pageSetup scale="82" fitToHeight="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Lists!$A$61:$A$62</xm:f>
          </x14:formula1>
          <xm:sqref>B15 B87 B23 B31 B39 B47 B55 B63 B71 B79 B95</xm:sqref>
        </x14:dataValidation>
        <x14:dataValidation type="list" allowBlank="1" showInputMessage="1" showErrorMessage="1" xr:uid="{00000000-0002-0000-0300-000002000000}">
          <x14:formula1>
            <xm:f>Lists!$A$65:$A$67</xm:f>
          </x14:formula1>
          <xm:sqref>B16 B24 B32 B40 B48 B56 B64 B72 B80 B88 B96</xm:sqref>
        </x14:dataValidation>
        <x14:dataValidation type="list" allowBlank="1" showInputMessage="1" showErrorMessage="1" xr:uid="{00000000-0002-0000-0300-000003000000}">
          <x14:formula1>
            <xm:f>Lists!$A$2:$A$3</xm:f>
          </x14:formula1>
          <xm:sqref>B14 B86 B22 B30 B38 B46 B54 B62 B70 B78 B94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2"/>
  <dimension ref="A1:C19"/>
  <sheetViews>
    <sheetView zoomScaleNormal="100" workbookViewId="0">
      <selection activeCell="B4" sqref="B4"/>
    </sheetView>
  </sheetViews>
  <sheetFormatPr defaultRowHeight="14.5" x14ac:dyDescent="0.35"/>
  <cols>
    <col min="1" max="1" width="24.26953125" customWidth="1"/>
    <col min="2" max="2" width="48.54296875" customWidth="1"/>
    <col min="257" max="257" width="18.7265625" bestFit="1" customWidth="1"/>
    <col min="258" max="258" width="48.54296875" customWidth="1"/>
    <col min="513" max="513" width="18.7265625" bestFit="1" customWidth="1"/>
    <col min="514" max="514" width="48.54296875" customWidth="1"/>
    <col min="769" max="769" width="18.7265625" bestFit="1" customWidth="1"/>
    <col min="770" max="770" width="48.54296875" customWidth="1"/>
    <col min="1025" max="1025" width="18.7265625" bestFit="1" customWidth="1"/>
    <col min="1026" max="1026" width="48.54296875" customWidth="1"/>
    <col min="1281" max="1281" width="18.7265625" bestFit="1" customWidth="1"/>
    <col min="1282" max="1282" width="48.54296875" customWidth="1"/>
    <col min="1537" max="1537" width="18.7265625" bestFit="1" customWidth="1"/>
    <col min="1538" max="1538" width="48.54296875" customWidth="1"/>
    <col min="1793" max="1793" width="18.7265625" bestFit="1" customWidth="1"/>
    <col min="1794" max="1794" width="48.54296875" customWidth="1"/>
    <col min="2049" max="2049" width="18.7265625" bestFit="1" customWidth="1"/>
    <col min="2050" max="2050" width="48.54296875" customWidth="1"/>
    <col min="2305" max="2305" width="18.7265625" bestFit="1" customWidth="1"/>
    <col min="2306" max="2306" width="48.54296875" customWidth="1"/>
    <col min="2561" max="2561" width="18.7265625" bestFit="1" customWidth="1"/>
    <col min="2562" max="2562" width="48.54296875" customWidth="1"/>
    <col min="2817" max="2817" width="18.7265625" bestFit="1" customWidth="1"/>
    <col min="2818" max="2818" width="48.54296875" customWidth="1"/>
    <col min="3073" max="3073" width="18.7265625" bestFit="1" customWidth="1"/>
    <col min="3074" max="3074" width="48.54296875" customWidth="1"/>
    <col min="3329" max="3329" width="18.7265625" bestFit="1" customWidth="1"/>
    <col min="3330" max="3330" width="48.54296875" customWidth="1"/>
    <col min="3585" max="3585" width="18.7265625" bestFit="1" customWidth="1"/>
    <col min="3586" max="3586" width="48.54296875" customWidth="1"/>
    <col min="3841" max="3841" width="18.7265625" bestFit="1" customWidth="1"/>
    <col min="3842" max="3842" width="48.54296875" customWidth="1"/>
    <col min="4097" max="4097" width="18.7265625" bestFit="1" customWidth="1"/>
    <col min="4098" max="4098" width="48.54296875" customWidth="1"/>
    <col min="4353" max="4353" width="18.7265625" bestFit="1" customWidth="1"/>
    <col min="4354" max="4354" width="48.54296875" customWidth="1"/>
    <col min="4609" max="4609" width="18.7265625" bestFit="1" customWidth="1"/>
    <col min="4610" max="4610" width="48.54296875" customWidth="1"/>
    <col min="4865" max="4865" width="18.7265625" bestFit="1" customWidth="1"/>
    <col min="4866" max="4866" width="48.54296875" customWidth="1"/>
    <col min="5121" max="5121" width="18.7265625" bestFit="1" customWidth="1"/>
    <col min="5122" max="5122" width="48.54296875" customWidth="1"/>
    <col min="5377" max="5377" width="18.7265625" bestFit="1" customWidth="1"/>
    <col min="5378" max="5378" width="48.54296875" customWidth="1"/>
    <col min="5633" max="5633" width="18.7265625" bestFit="1" customWidth="1"/>
    <col min="5634" max="5634" width="48.54296875" customWidth="1"/>
    <col min="5889" max="5889" width="18.7265625" bestFit="1" customWidth="1"/>
    <col min="5890" max="5890" width="48.54296875" customWidth="1"/>
    <col min="6145" max="6145" width="18.7265625" bestFit="1" customWidth="1"/>
    <col min="6146" max="6146" width="48.54296875" customWidth="1"/>
    <col min="6401" max="6401" width="18.7265625" bestFit="1" customWidth="1"/>
    <col min="6402" max="6402" width="48.54296875" customWidth="1"/>
    <col min="6657" max="6657" width="18.7265625" bestFit="1" customWidth="1"/>
    <col min="6658" max="6658" width="48.54296875" customWidth="1"/>
    <col min="6913" max="6913" width="18.7265625" bestFit="1" customWidth="1"/>
    <col min="6914" max="6914" width="48.54296875" customWidth="1"/>
    <col min="7169" max="7169" width="18.7265625" bestFit="1" customWidth="1"/>
    <col min="7170" max="7170" width="48.54296875" customWidth="1"/>
    <col min="7425" max="7425" width="18.7265625" bestFit="1" customWidth="1"/>
    <col min="7426" max="7426" width="48.54296875" customWidth="1"/>
    <col min="7681" max="7681" width="18.7265625" bestFit="1" customWidth="1"/>
    <col min="7682" max="7682" width="48.54296875" customWidth="1"/>
    <col min="7937" max="7937" width="18.7265625" bestFit="1" customWidth="1"/>
    <col min="7938" max="7938" width="48.54296875" customWidth="1"/>
    <col min="8193" max="8193" width="18.7265625" bestFit="1" customWidth="1"/>
    <col min="8194" max="8194" width="48.54296875" customWidth="1"/>
    <col min="8449" max="8449" width="18.7265625" bestFit="1" customWidth="1"/>
    <col min="8450" max="8450" width="48.54296875" customWidth="1"/>
    <col min="8705" max="8705" width="18.7265625" bestFit="1" customWidth="1"/>
    <col min="8706" max="8706" width="48.54296875" customWidth="1"/>
    <col min="8961" max="8961" width="18.7265625" bestFit="1" customWidth="1"/>
    <col min="8962" max="8962" width="48.54296875" customWidth="1"/>
    <col min="9217" max="9217" width="18.7265625" bestFit="1" customWidth="1"/>
    <col min="9218" max="9218" width="48.54296875" customWidth="1"/>
    <col min="9473" max="9473" width="18.7265625" bestFit="1" customWidth="1"/>
    <col min="9474" max="9474" width="48.54296875" customWidth="1"/>
    <col min="9729" max="9729" width="18.7265625" bestFit="1" customWidth="1"/>
    <col min="9730" max="9730" width="48.54296875" customWidth="1"/>
    <col min="9985" max="9985" width="18.7265625" bestFit="1" customWidth="1"/>
    <col min="9986" max="9986" width="48.54296875" customWidth="1"/>
    <col min="10241" max="10241" width="18.7265625" bestFit="1" customWidth="1"/>
    <col min="10242" max="10242" width="48.54296875" customWidth="1"/>
    <col min="10497" max="10497" width="18.7265625" bestFit="1" customWidth="1"/>
    <col min="10498" max="10498" width="48.54296875" customWidth="1"/>
    <col min="10753" max="10753" width="18.7265625" bestFit="1" customWidth="1"/>
    <col min="10754" max="10754" width="48.54296875" customWidth="1"/>
    <col min="11009" max="11009" width="18.7265625" bestFit="1" customWidth="1"/>
    <col min="11010" max="11010" width="48.54296875" customWidth="1"/>
    <col min="11265" max="11265" width="18.7265625" bestFit="1" customWidth="1"/>
    <col min="11266" max="11266" width="48.54296875" customWidth="1"/>
    <col min="11521" max="11521" width="18.7265625" bestFit="1" customWidth="1"/>
    <col min="11522" max="11522" width="48.54296875" customWidth="1"/>
    <col min="11777" max="11777" width="18.7265625" bestFit="1" customWidth="1"/>
    <col min="11778" max="11778" width="48.54296875" customWidth="1"/>
    <col min="12033" max="12033" width="18.7265625" bestFit="1" customWidth="1"/>
    <col min="12034" max="12034" width="48.54296875" customWidth="1"/>
    <col min="12289" max="12289" width="18.7265625" bestFit="1" customWidth="1"/>
    <col min="12290" max="12290" width="48.54296875" customWidth="1"/>
    <col min="12545" max="12545" width="18.7265625" bestFit="1" customWidth="1"/>
    <col min="12546" max="12546" width="48.54296875" customWidth="1"/>
    <col min="12801" max="12801" width="18.7265625" bestFit="1" customWidth="1"/>
    <col min="12802" max="12802" width="48.54296875" customWidth="1"/>
    <col min="13057" max="13057" width="18.7265625" bestFit="1" customWidth="1"/>
    <col min="13058" max="13058" width="48.54296875" customWidth="1"/>
    <col min="13313" max="13313" width="18.7265625" bestFit="1" customWidth="1"/>
    <col min="13314" max="13314" width="48.54296875" customWidth="1"/>
    <col min="13569" max="13569" width="18.7265625" bestFit="1" customWidth="1"/>
    <col min="13570" max="13570" width="48.54296875" customWidth="1"/>
    <col min="13825" max="13825" width="18.7265625" bestFit="1" customWidth="1"/>
    <col min="13826" max="13826" width="48.54296875" customWidth="1"/>
    <col min="14081" max="14081" width="18.7265625" bestFit="1" customWidth="1"/>
    <col min="14082" max="14082" width="48.54296875" customWidth="1"/>
    <col min="14337" max="14337" width="18.7265625" bestFit="1" customWidth="1"/>
    <col min="14338" max="14338" width="48.54296875" customWidth="1"/>
    <col min="14593" max="14593" width="18.7265625" bestFit="1" customWidth="1"/>
    <col min="14594" max="14594" width="48.54296875" customWidth="1"/>
    <col min="14849" max="14849" width="18.7265625" bestFit="1" customWidth="1"/>
    <col min="14850" max="14850" width="48.54296875" customWidth="1"/>
    <col min="15105" max="15105" width="18.7265625" bestFit="1" customWidth="1"/>
    <col min="15106" max="15106" width="48.54296875" customWidth="1"/>
    <col min="15361" max="15361" width="18.7265625" bestFit="1" customWidth="1"/>
    <col min="15362" max="15362" width="48.54296875" customWidth="1"/>
    <col min="15617" max="15617" width="18.7265625" bestFit="1" customWidth="1"/>
    <col min="15618" max="15618" width="48.54296875" customWidth="1"/>
    <col min="15873" max="15873" width="18.7265625" bestFit="1" customWidth="1"/>
    <col min="15874" max="15874" width="48.54296875" customWidth="1"/>
    <col min="16129" max="16129" width="18.7265625" bestFit="1" customWidth="1"/>
    <col min="16130" max="16130" width="48.54296875" customWidth="1"/>
  </cols>
  <sheetData>
    <row r="1" spans="1:3" s="119" customFormat="1" ht="56.25" customHeight="1" x14ac:dyDescent="0.35">
      <c r="A1" s="198" t="s">
        <v>109</v>
      </c>
      <c r="B1" s="198"/>
    </row>
    <row r="2" spans="1:3" x14ac:dyDescent="0.35">
      <c r="A2" s="27" t="s">
        <v>0</v>
      </c>
      <c r="B2" s="32">
        <f>'Budget Detail'!B2:D2</f>
        <v>0</v>
      </c>
    </row>
    <row r="3" spans="1:3" x14ac:dyDescent="0.35">
      <c r="A3" s="27" t="s">
        <v>1</v>
      </c>
      <c r="B3" s="32">
        <f>'Budget Detail'!B3:D3</f>
        <v>0</v>
      </c>
    </row>
    <row r="4" spans="1:3" x14ac:dyDescent="0.35">
      <c r="A4" s="27" t="s">
        <v>21</v>
      </c>
      <c r="B4" s="32" t="e">
        <f>'Budget Detail'!F2:H2</f>
        <v>#VALUE!</v>
      </c>
    </row>
    <row r="5" spans="1:3" x14ac:dyDescent="0.35">
      <c r="A5" s="28" t="s">
        <v>110</v>
      </c>
      <c r="B5" s="1" t="s">
        <v>27</v>
      </c>
    </row>
    <row r="6" spans="1:3" x14ac:dyDescent="0.35">
      <c r="A6" s="27" t="s">
        <v>28</v>
      </c>
      <c r="B6" s="120">
        <f>'Budget Detail'!H17</f>
        <v>0</v>
      </c>
    </row>
    <row r="7" spans="1:3" x14ac:dyDescent="0.35">
      <c r="A7" s="27" t="s">
        <v>44</v>
      </c>
      <c r="B7" s="120">
        <f>'Budget Detail'!H28</f>
        <v>0</v>
      </c>
    </row>
    <row r="8" spans="1:3" x14ac:dyDescent="0.35">
      <c r="A8" s="27" t="s">
        <v>46</v>
      </c>
      <c r="B8" s="120">
        <f>+'Budget Detail'!H150</f>
        <v>157000</v>
      </c>
    </row>
    <row r="9" spans="1:3" x14ac:dyDescent="0.35">
      <c r="A9" s="27" t="s">
        <v>69</v>
      </c>
      <c r="B9" s="120">
        <f>'Budget Detail'!H202</f>
        <v>0</v>
      </c>
    </row>
    <row r="10" spans="1:3" x14ac:dyDescent="0.35">
      <c r="A10" s="27" t="s">
        <v>111</v>
      </c>
      <c r="B10" s="29"/>
    </row>
    <row r="11" spans="1:3" x14ac:dyDescent="0.35">
      <c r="A11" s="27" t="s">
        <v>112</v>
      </c>
      <c r="B11" s="29"/>
    </row>
    <row r="12" spans="1:3" x14ac:dyDescent="0.35">
      <c r="A12" s="27" t="s">
        <v>113</v>
      </c>
      <c r="B12" s="121">
        <f>SUBTOTAL(109,B6:B11)</f>
        <v>157000</v>
      </c>
    </row>
    <row r="13" spans="1:3" x14ac:dyDescent="0.35">
      <c r="A13" t="s">
        <v>114</v>
      </c>
      <c r="B13" s="29">
        <f>'Match '!B1</f>
        <v>0</v>
      </c>
    </row>
    <row r="14" spans="1:3" x14ac:dyDescent="0.35">
      <c r="A14" t="s">
        <v>27</v>
      </c>
      <c r="B14" s="29">
        <f>B12+B13</f>
        <v>157000</v>
      </c>
    </row>
    <row r="15" spans="1:3" x14ac:dyDescent="0.35">
      <c r="B15" s="29"/>
    </row>
    <row r="16" spans="1:3" ht="15" thickBot="1" x14ac:dyDescent="0.4">
      <c r="A16" t="s">
        <v>115</v>
      </c>
      <c r="C16" s="128"/>
    </row>
    <row r="17" spans="1:3" ht="15" thickBot="1" x14ac:dyDescent="0.4">
      <c r="A17" t="s">
        <v>116</v>
      </c>
      <c r="C17" s="128"/>
    </row>
    <row r="18" spans="1:3" ht="15" thickBot="1" x14ac:dyDescent="0.4">
      <c r="A18" s="199" t="s">
        <v>117</v>
      </c>
      <c r="B18" s="199"/>
      <c r="C18" s="128"/>
    </row>
    <row r="19" spans="1:3" ht="31.5" customHeight="1" x14ac:dyDescent="0.35">
      <c r="A19" s="200" t="s">
        <v>118</v>
      </c>
      <c r="B19" s="200"/>
      <c r="C19" s="200"/>
    </row>
  </sheetData>
  <mergeCells count="3">
    <mergeCell ref="A1:B1"/>
    <mergeCell ref="A18:B18"/>
    <mergeCell ref="A19:C19"/>
  </mergeCells>
  <dataValidations count="1">
    <dataValidation type="list" allowBlank="1" showInputMessage="1" showErrorMessage="1" sqref="C16:C18" xr:uid="{00000000-0002-0000-0400-000000000000}">
      <formula1>"Yes,No"</formula1>
    </dataValidation>
  </dataValidation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A80"/>
  <sheetViews>
    <sheetView workbookViewId="0">
      <selection activeCell="A66" sqref="A66"/>
    </sheetView>
  </sheetViews>
  <sheetFormatPr defaultRowHeight="14.5" x14ac:dyDescent="0.35"/>
  <cols>
    <col min="1" max="1" width="21.54296875" customWidth="1"/>
    <col min="2" max="2" width="12.26953125" bestFit="1" customWidth="1"/>
  </cols>
  <sheetData>
    <row r="1" spans="1:1" x14ac:dyDescent="0.35">
      <c r="A1" s="2" t="s">
        <v>119</v>
      </c>
    </row>
    <row r="2" spans="1:1" x14ac:dyDescent="0.35">
      <c r="A2" t="s">
        <v>120</v>
      </c>
    </row>
    <row r="3" spans="1:1" x14ac:dyDescent="0.35">
      <c r="A3" t="s">
        <v>121</v>
      </c>
    </row>
    <row r="4" spans="1:1" x14ac:dyDescent="0.35">
      <c r="A4" t="s">
        <v>122</v>
      </c>
    </row>
    <row r="6" spans="1:1" x14ac:dyDescent="0.35">
      <c r="A6" s="2" t="s">
        <v>123</v>
      </c>
    </row>
    <row r="7" spans="1:1" x14ac:dyDescent="0.35">
      <c r="A7" t="s">
        <v>124</v>
      </c>
    </row>
    <row r="8" spans="1:1" x14ac:dyDescent="0.35">
      <c r="A8" t="s">
        <v>125</v>
      </c>
    </row>
    <row r="10" spans="1:1" x14ac:dyDescent="0.35">
      <c r="A10" s="2" t="s">
        <v>44</v>
      </c>
    </row>
    <row r="11" spans="1:1" x14ac:dyDescent="0.35">
      <c r="A11" t="s">
        <v>122</v>
      </c>
    </row>
    <row r="12" spans="1:1" x14ac:dyDescent="0.35">
      <c r="A12" t="s">
        <v>126</v>
      </c>
    </row>
    <row r="13" spans="1:1" x14ac:dyDescent="0.35">
      <c r="A13" t="s">
        <v>127</v>
      </c>
    </row>
    <row r="14" spans="1:1" x14ac:dyDescent="0.35">
      <c r="A14" t="s">
        <v>128</v>
      </c>
    </row>
    <row r="16" spans="1:1" x14ac:dyDescent="0.35">
      <c r="A16" s="2" t="s">
        <v>129</v>
      </c>
    </row>
    <row r="17" spans="1:1" x14ac:dyDescent="0.35">
      <c r="A17" t="s">
        <v>130</v>
      </c>
    </row>
    <row r="18" spans="1:1" x14ac:dyDescent="0.35">
      <c r="A18" t="s">
        <v>131</v>
      </c>
    </row>
    <row r="19" spans="1:1" x14ac:dyDescent="0.35">
      <c r="A19" t="s">
        <v>132</v>
      </c>
    </row>
    <row r="22" spans="1:1" x14ac:dyDescent="0.35">
      <c r="A22" s="2" t="s">
        <v>133</v>
      </c>
    </row>
    <row r="23" spans="1:1" x14ac:dyDescent="0.35">
      <c r="A23" t="s">
        <v>134</v>
      </c>
    </row>
    <row r="24" spans="1:1" x14ac:dyDescent="0.35">
      <c r="A24" t="s">
        <v>135</v>
      </c>
    </row>
    <row r="25" spans="1:1" x14ac:dyDescent="0.35">
      <c r="A25" t="s">
        <v>136</v>
      </c>
    </row>
    <row r="26" spans="1:1" x14ac:dyDescent="0.35">
      <c r="A26" t="s">
        <v>137</v>
      </c>
    </row>
    <row r="27" spans="1:1" x14ac:dyDescent="0.35">
      <c r="A27" t="s">
        <v>138</v>
      </c>
    </row>
    <row r="28" spans="1:1" x14ac:dyDescent="0.35">
      <c r="A28" t="s">
        <v>139</v>
      </c>
    </row>
    <row r="29" spans="1:1" x14ac:dyDescent="0.35">
      <c r="A29" t="s">
        <v>140</v>
      </c>
    </row>
    <row r="31" spans="1:1" x14ac:dyDescent="0.35">
      <c r="A31" s="2" t="s">
        <v>141</v>
      </c>
    </row>
    <row r="32" spans="1:1" x14ac:dyDescent="0.35">
      <c r="A32" t="s">
        <v>142</v>
      </c>
    </row>
    <row r="33" spans="1:1" x14ac:dyDescent="0.35">
      <c r="A33" t="s">
        <v>143</v>
      </c>
    </row>
    <row r="34" spans="1:1" x14ac:dyDescent="0.35">
      <c r="A34" t="s">
        <v>144</v>
      </c>
    </row>
    <row r="35" spans="1:1" x14ac:dyDescent="0.35">
      <c r="A35" t="s">
        <v>145</v>
      </c>
    </row>
    <row r="36" spans="1:1" x14ac:dyDescent="0.35">
      <c r="A36" t="s">
        <v>146</v>
      </c>
    </row>
    <row r="37" spans="1:1" x14ac:dyDescent="0.35">
      <c r="A37" t="s">
        <v>147</v>
      </c>
    </row>
    <row r="38" spans="1:1" x14ac:dyDescent="0.35">
      <c r="A38" t="s">
        <v>148</v>
      </c>
    </row>
    <row r="39" spans="1:1" x14ac:dyDescent="0.35">
      <c r="A39" t="s">
        <v>149</v>
      </c>
    </row>
    <row r="40" spans="1:1" x14ac:dyDescent="0.35">
      <c r="A40" t="s">
        <v>150</v>
      </c>
    </row>
    <row r="42" spans="1:1" x14ac:dyDescent="0.35">
      <c r="A42" s="2" t="s">
        <v>133</v>
      </c>
    </row>
    <row r="43" spans="1:1" x14ac:dyDescent="0.35">
      <c r="A43" t="s">
        <v>151</v>
      </c>
    </row>
    <row r="44" spans="1:1" x14ac:dyDescent="0.35">
      <c r="A44" t="s">
        <v>152</v>
      </c>
    </row>
    <row r="45" spans="1:1" x14ac:dyDescent="0.35">
      <c r="A45" t="s">
        <v>153</v>
      </c>
    </row>
    <row r="47" spans="1:1" x14ac:dyDescent="0.35">
      <c r="A47" s="2" t="s">
        <v>154</v>
      </c>
    </row>
    <row r="48" spans="1:1" x14ac:dyDescent="0.35">
      <c r="A48" t="s">
        <v>155</v>
      </c>
    </row>
    <row r="49" spans="1:1" x14ac:dyDescent="0.35">
      <c r="A49" t="s">
        <v>156</v>
      </c>
    </row>
    <row r="50" spans="1:1" x14ac:dyDescent="0.35">
      <c r="A50" t="s">
        <v>157</v>
      </c>
    </row>
    <row r="51" spans="1:1" x14ac:dyDescent="0.35">
      <c r="A51" t="s">
        <v>158</v>
      </c>
    </row>
    <row r="52" spans="1:1" x14ac:dyDescent="0.35">
      <c r="A52" t="s">
        <v>159</v>
      </c>
    </row>
    <row r="53" spans="1:1" x14ac:dyDescent="0.35">
      <c r="A53" t="s">
        <v>160</v>
      </c>
    </row>
    <row r="54" spans="1:1" x14ac:dyDescent="0.35">
      <c r="A54" t="s">
        <v>161</v>
      </c>
    </row>
    <row r="56" spans="1:1" x14ac:dyDescent="0.35">
      <c r="A56" s="2" t="s">
        <v>114</v>
      </c>
    </row>
    <row r="57" spans="1:1" x14ac:dyDescent="0.35">
      <c r="A57" t="s">
        <v>114</v>
      </c>
    </row>
    <row r="58" spans="1:1" x14ac:dyDescent="0.35">
      <c r="A58" t="s">
        <v>162</v>
      </c>
    </row>
    <row r="60" spans="1:1" x14ac:dyDescent="0.35">
      <c r="A60" s="2" t="s">
        <v>163</v>
      </c>
    </row>
    <row r="61" spans="1:1" x14ac:dyDescent="0.35">
      <c r="A61" t="s">
        <v>164</v>
      </c>
    </row>
    <row r="62" spans="1:1" x14ac:dyDescent="0.35">
      <c r="A62" t="s">
        <v>165</v>
      </c>
    </row>
    <row r="64" spans="1:1" x14ac:dyDescent="0.35">
      <c r="A64" s="2" t="s">
        <v>166</v>
      </c>
    </row>
    <row r="65" spans="1:1" x14ac:dyDescent="0.35">
      <c r="A65" t="s">
        <v>167</v>
      </c>
    </row>
    <row r="66" spans="1:1" x14ac:dyDescent="0.35">
      <c r="A66" t="s">
        <v>168</v>
      </c>
    </row>
    <row r="67" spans="1:1" x14ac:dyDescent="0.35">
      <c r="A67" t="s">
        <v>169</v>
      </c>
    </row>
    <row r="69" spans="1:1" x14ac:dyDescent="0.35">
      <c r="A69" t="s">
        <v>170</v>
      </c>
    </row>
    <row r="70" spans="1:1" x14ac:dyDescent="0.35">
      <c r="A70" t="s">
        <v>171</v>
      </c>
    </row>
    <row r="71" spans="1:1" x14ac:dyDescent="0.35">
      <c r="A71" t="s">
        <v>172</v>
      </c>
    </row>
    <row r="72" spans="1:1" x14ac:dyDescent="0.35">
      <c r="A72" t="s">
        <v>173</v>
      </c>
    </row>
    <row r="73" spans="1:1" x14ac:dyDescent="0.35">
      <c r="A73" t="s">
        <v>174</v>
      </c>
    </row>
    <row r="74" spans="1:1" x14ac:dyDescent="0.35">
      <c r="A74" t="s">
        <v>175</v>
      </c>
    </row>
    <row r="75" spans="1:1" x14ac:dyDescent="0.35">
      <c r="A75" t="s">
        <v>176</v>
      </c>
    </row>
    <row r="76" spans="1:1" x14ac:dyDescent="0.35">
      <c r="A76" t="s">
        <v>177</v>
      </c>
    </row>
    <row r="77" spans="1:1" x14ac:dyDescent="0.35">
      <c r="A77" t="s">
        <v>178</v>
      </c>
    </row>
    <row r="79" spans="1:1" x14ac:dyDescent="0.35">
      <c r="A79" s="2" t="s">
        <v>179</v>
      </c>
    </row>
    <row r="80" spans="1:1" x14ac:dyDescent="0.35">
      <c r="A80" t="s">
        <v>180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086438BF75244B980A9D4BF4148862" ma:contentTypeVersion="13" ma:contentTypeDescription="Create a new document." ma:contentTypeScope="" ma:versionID="15f77a4b7fddb03a1d4ffeed608ed778">
  <xsd:schema xmlns:xsd="http://www.w3.org/2001/XMLSchema" xmlns:xs="http://www.w3.org/2001/XMLSchema" xmlns:p="http://schemas.microsoft.com/office/2006/metadata/properties" xmlns:ns2="7a7aea13-5c24-4b5b-af3b-c6e832a9d0b9" xmlns:ns3="c61a3d7a-d6a1-41b9-9445-74c71c9bc59b" targetNamespace="http://schemas.microsoft.com/office/2006/metadata/properties" ma:root="true" ma:fieldsID="cebd66e4f3b20d4370a99292a604e914" ns2:_="" ns3:_="">
    <xsd:import namespace="7a7aea13-5c24-4b5b-af3b-c6e832a9d0b9"/>
    <xsd:import namespace="c61a3d7a-d6a1-41b9-9445-74c71c9bc59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7aea13-5c24-4b5b-af3b-c6e832a9d0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bf7b5f8-060a-4a29-ade1-cc5a2d571348"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1a3d7a-d6a1-41b9-9445-74c71c9bc59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148032e-b9ba-44d0-970d-24e191bd29fe}" ma:internalName="TaxCatchAll" ma:showField="CatchAllData" ma:web="c61a3d7a-d6a1-41b9-9445-74c71c9bc59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463CDA-7E07-4B1C-9735-F0F91E8451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7aea13-5c24-4b5b-af3b-c6e832a9d0b9"/>
    <ds:schemaRef ds:uri="c61a3d7a-d6a1-41b9-9445-74c71c9bc5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040515-91C2-4BC4-B740-AD5C3BD14C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Basic Info</vt:lpstr>
      <vt:lpstr>HUD Priorities</vt:lpstr>
      <vt:lpstr>Budget Detail</vt:lpstr>
      <vt:lpstr>Salary Breakdown</vt:lpstr>
      <vt:lpstr>Match </vt:lpstr>
      <vt:lpstr>Budget Summary</vt:lpstr>
      <vt:lpstr>Lists</vt:lpstr>
      <vt:lpstr>'Basic Info'!Print_Area</vt:lpstr>
      <vt:lpstr>'Budget Detail'!Print_Area</vt:lpstr>
      <vt:lpstr>'Match '!Print_Area</vt:lpstr>
      <vt:lpstr>'Salary Breakdown'!Print_Area</vt:lpstr>
      <vt:lpstr>'Budget Detail'!Print_Titles</vt:lpstr>
      <vt:lpstr>'Salary Breakdown'!Print_Titles</vt:lpstr>
    </vt:vector>
  </TitlesOfParts>
  <Manager/>
  <Company>City of Baltimore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McKenzie, Alexander</dc:creator>
  <cp:keywords/>
  <dc:description/>
  <cp:lastModifiedBy>Wathne, Camille (MOHS)</cp:lastModifiedBy>
  <cp:revision/>
  <dcterms:created xsi:type="dcterms:W3CDTF">2013-12-06T14:44:53Z</dcterms:created>
  <dcterms:modified xsi:type="dcterms:W3CDTF">2023-07-25T21:54:58Z</dcterms:modified>
  <cp:category/>
  <cp:contentStatus/>
</cp:coreProperties>
</file>