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30" yWindow="-315" windowWidth="15480" windowHeight="5895" tabRatio="887"/>
  </bookViews>
  <sheets>
    <sheet name="Instructions" sheetId="22" r:id="rId1"/>
    <sheet name="Basic Grant Information" sheetId="19" r:id="rId2"/>
    <sheet name="2A. Sub Detail" sheetId="1" r:id="rId3"/>
    <sheet name="2B. Recip. Perf" sheetId="32" r:id="rId4"/>
    <sheet name="3A. Project Detail" sheetId="2" r:id="rId5"/>
    <sheet name="3B.Project Description" sheetId="4" r:id="rId6"/>
    <sheet name="4A. Services for Part." sheetId="5" r:id="rId7"/>
    <sheet name="4B. Housing Type &amp; Location" sheetId="6" r:id="rId8"/>
    <sheet name="5A. Proj. Part. Households" sheetId="8" r:id="rId9"/>
    <sheet name="5B. Proj. Part. Subpop" sheetId="9" r:id="rId10"/>
    <sheet name="5C. Outreach for Participants" sheetId="10" r:id="rId11"/>
    <sheet name="6A. Std. Perf. Measures" sheetId="11" r:id="rId12"/>
    <sheet name="6B. Addl. Perf. Measures" sheetId="12" r:id="rId13"/>
    <sheet name="7A. Funding Request" sheetId="13" r:id="rId14"/>
    <sheet name="Budget Detail" sheetId="29" r:id="rId15"/>
    <sheet name="Salary Breakdown" sheetId="30" r:id="rId16"/>
    <sheet name="7C. Leased Structure" sheetId="15" r:id="rId17"/>
    <sheet name="7H. Match " sheetId="25" r:id="rId18"/>
    <sheet name="7H. Leverage " sheetId="26" r:id="rId19"/>
    <sheet name="7I. Budget Summary" sheetId="31" r:id="rId20"/>
    <sheet name="Lists" sheetId="3" state="hidden" r:id="rId21"/>
  </sheets>
  <externalReferences>
    <externalReference r:id="rId22"/>
    <externalReference r:id="rId23"/>
  </externalReferences>
  <definedNames>
    <definedName name="Access">#REF!</definedName>
    <definedName name="Accessibility">#REF!</definedName>
    <definedName name="Assistance" localSheetId="3">'[1]Lists (2)'!$A$80:$A$83</definedName>
    <definedName name="Assistance">'[2]Lists (2)'!$A$80:$A$83</definedName>
    <definedName name="Commitment">#REF!</definedName>
    <definedName name="ComponentType">#REF!</definedName>
    <definedName name="Districts">#REF!</definedName>
    <definedName name="Frequency">#REF!</definedName>
    <definedName name="HousingType">#REF!</definedName>
    <definedName name="Match">#REF!</definedName>
    <definedName name="_xlnm.Print_Area" localSheetId="3">'2B. Recip. Perf'!$A$1:$B$9</definedName>
    <definedName name="_xlnm.Print_Area" localSheetId="4">'3A. Project Detail'!$A$1:$B$11</definedName>
    <definedName name="_xlnm.Print_Area" localSheetId="5">'3B.Project Description'!$A$1:$B$38</definedName>
    <definedName name="_xlnm.Print_Area" localSheetId="6">'4A. Services for Part.'!$A$1:$F$34</definedName>
    <definedName name="_xlnm.Print_Area" localSheetId="7">'4B. Housing Type &amp; Location'!$A$1:$B$75</definedName>
    <definedName name="_xlnm.Print_Area" localSheetId="8">'5A. Proj. Part. Households'!$A$1:$E$13</definedName>
    <definedName name="_xlnm.Print_Area" localSheetId="9">'5B. Proj. Part. Subpop'!$A$1:$K$23</definedName>
    <definedName name="_xlnm.Print_Area" localSheetId="10">'5C. Outreach for Participants'!$A$1:$B$15</definedName>
    <definedName name="_xlnm.Print_Area" localSheetId="11">'6A. Std. Perf. Measures'!$A$1:$D$16</definedName>
    <definedName name="_xlnm.Print_Area" localSheetId="12">'6B. Addl. Perf. Measures'!$A$1:$D$32</definedName>
    <definedName name="_xlnm.Print_Area" localSheetId="13">'7A. Funding Request'!$A$1:$B$18</definedName>
    <definedName name="_xlnm.Print_Area" localSheetId="18">'7H. Leverage '!$A$1:$B$91</definedName>
    <definedName name="_xlnm.Print_Area" localSheetId="17">'7H. Match '!$A$1:$B$91</definedName>
    <definedName name="_xlnm.Print_Area" localSheetId="14">'Budget Detail'!$A$1:$H$195</definedName>
    <definedName name="_xlnm.Print_Area" localSheetId="0">Instructions!$A$3:$A$7</definedName>
    <definedName name="_xlnm.Print_Area" localSheetId="15">'Salary Breakdown'!$A$1:$O$51</definedName>
    <definedName name="_xlnm.Print_Titles" localSheetId="14">'Budget Detail'!$5:$5</definedName>
    <definedName name="_xlnm.Print_Titles" localSheetId="15">'Salary Breakdown'!$1:$5</definedName>
    <definedName name="Provider">#REF!</definedName>
    <definedName name="RentalAssistance">#REF!</definedName>
    <definedName name="Source">#REF!</definedName>
    <definedName name="YesNo">#REF!</definedName>
  </definedNames>
  <calcPr calcId="145621"/>
</workbook>
</file>

<file path=xl/calcChain.xml><?xml version="1.0" encoding="utf-8"?>
<calcChain xmlns="http://schemas.openxmlformats.org/spreadsheetml/2006/main">
  <c r="B9" i="31" l="1"/>
  <c r="B7" i="31"/>
  <c r="B6" i="31"/>
  <c r="B3" i="25"/>
  <c r="J8" i="30"/>
  <c r="L8" i="30" s="1"/>
  <c r="J9" i="30"/>
  <c r="L9" i="30" s="1"/>
  <c r="J10" i="30"/>
  <c r="L10" i="30" s="1"/>
  <c r="J11" i="30"/>
  <c r="L11" i="30" s="1"/>
  <c r="J12" i="30"/>
  <c r="L12" i="30" s="1"/>
  <c r="J13" i="30"/>
  <c r="L13" i="30" s="1"/>
  <c r="J14" i="30"/>
  <c r="L14" i="30" s="1"/>
  <c r="J15" i="30"/>
  <c r="L15" i="30" s="1"/>
  <c r="J16" i="30"/>
  <c r="L16" i="30" s="1"/>
  <c r="J17" i="30"/>
  <c r="L17" i="30" s="1"/>
  <c r="J18" i="30"/>
  <c r="L18" i="30" s="1"/>
  <c r="J19" i="30"/>
  <c r="L19" i="30" s="1"/>
  <c r="J20" i="30"/>
  <c r="L20" i="30" s="1"/>
  <c r="J21" i="30"/>
  <c r="L21" i="30" s="1"/>
  <c r="J22" i="30"/>
  <c r="L22" i="30" s="1"/>
  <c r="J23" i="30"/>
  <c r="L23" i="30" s="1"/>
  <c r="J24" i="30"/>
  <c r="L24" i="30" s="1"/>
  <c r="J25" i="30"/>
  <c r="L25" i="30" s="1"/>
  <c r="J26" i="30"/>
  <c r="L26" i="30" s="1"/>
  <c r="J27" i="30"/>
  <c r="L27" i="30" s="1"/>
  <c r="J7" i="30"/>
  <c r="L7" i="30" s="1"/>
  <c r="H7" i="29"/>
  <c r="H16" i="29"/>
  <c r="H15" i="29"/>
  <c r="H14" i="29"/>
  <c r="H13" i="29"/>
  <c r="H12" i="29"/>
  <c r="H11" i="29"/>
  <c r="H10" i="29"/>
  <c r="H9" i="29"/>
  <c r="H17" i="29" s="1"/>
  <c r="H33" i="29"/>
  <c r="H34" i="29"/>
  <c r="H35" i="29"/>
  <c r="H36" i="29"/>
  <c r="H32" i="29"/>
  <c r="H25" i="29"/>
  <c r="B27" i="29"/>
  <c r="H27" i="29" s="1"/>
  <c r="B26" i="29"/>
  <c r="H26" i="29" s="1"/>
  <c r="B20" i="29"/>
  <c r="H21" i="29"/>
  <c r="C23" i="9"/>
  <c r="D23" i="9"/>
  <c r="L28" i="30" l="1"/>
  <c r="H37" i="29"/>
  <c r="B4" i="31" l="1"/>
  <c r="B3" i="31"/>
  <c r="B2" i="31"/>
  <c r="B5" i="2"/>
  <c r="B6" i="2"/>
  <c r="B8" i="2"/>
  <c r="B7" i="2"/>
  <c r="B8" i="1"/>
  <c r="B7" i="1"/>
  <c r="J2" i="30"/>
  <c r="F2" i="30"/>
  <c r="B2" i="30"/>
  <c r="F2" i="29"/>
  <c r="B3" i="29"/>
  <c r="A2" i="26"/>
  <c r="A1" i="26"/>
  <c r="A2" i="25"/>
  <c r="A1" i="25"/>
  <c r="A2" i="15"/>
  <c r="A2" i="13"/>
  <c r="A2" i="12"/>
  <c r="A2" i="11"/>
  <c r="A2" i="10"/>
  <c r="A2" i="9"/>
  <c r="A2" i="8"/>
  <c r="A2" i="6"/>
  <c r="A2" i="5"/>
  <c r="A2" i="4"/>
  <c r="A2" i="2"/>
  <c r="A1" i="32"/>
  <c r="A2" i="32"/>
  <c r="A2" i="1"/>
  <c r="K23" i="9"/>
  <c r="J23" i="9"/>
  <c r="I23" i="9"/>
  <c r="H23" i="9"/>
  <c r="G23" i="9"/>
  <c r="F23" i="9"/>
  <c r="E23" i="9"/>
  <c r="B23" i="9"/>
  <c r="K17" i="9"/>
  <c r="J17" i="9"/>
  <c r="I17" i="9"/>
  <c r="H17" i="9"/>
  <c r="G17" i="9"/>
  <c r="F17" i="9"/>
  <c r="E17" i="9"/>
  <c r="D17" i="9"/>
  <c r="C17" i="9"/>
  <c r="B17" i="9"/>
  <c r="K11" i="9"/>
  <c r="J11" i="9"/>
  <c r="I11" i="9"/>
  <c r="H11" i="9"/>
  <c r="G11" i="9"/>
  <c r="F11" i="9"/>
  <c r="E11" i="9"/>
  <c r="D11" i="9"/>
  <c r="C11" i="9"/>
  <c r="B11" i="9"/>
  <c r="D13" i="8"/>
  <c r="C13" i="8"/>
  <c r="B13" i="8"/>
  <c r="E12" i="8"/>
  <c r="E11" i="8"/>
  <c r="E10" i="8"/>
  <c r="E13" i="8"/>
  <c r="E9" i="8"/>
  <c r="E7" i="8"/>
  <c r="B2" i="29"/>
  <c r="A51" i="30"/>
  <c r="J50" i="30"/>
  <c r="L50" i="30" s="1"/>
  <c r="J49" i="30"/>
  <c r="L49" i="30" s="1"/>
  <c r="J48" i="30"/>
  <c r="L48" i="30" s="1"/>
  <c r="J47" i="30"/>
  <c r="L47" i="30" s="1"/>
  <c r="J46" i="30"/>
  <c r="L46" i="30" s="1"/>
  <c r="J45" i="30"/>
  <c r="L45" i="30" s="1"/>
  <c r="J44" i="30"/>
  <c r="L44" i="30" s="1"/>
  <c r="J43" i="30"/>
  <c r="L43" i="30" s="1"/>
  <c r="J42" i="30"/>
  <c r="L42" i="30" s="1"/>
  <c r="J41" i="30"/>
  <c r="L41" i="30" s="1"/>
  <c r="J40" i="30"/>
  <c r="L40" i="30" s="1"/>
  <c r="J39" i="30"/>
  <c r="L39" i="30" s="1"/>
  <c r="J38" i="30"/>
  <c r="L38" i="30" s="1"/>
  <c r="J37" i="30"/>
  <c r="L37" i="30" s="1"/>
  <c r="N37" i="30" s="1"/>
  <c r="O37" i="30" s="1"/>
  <c r="J36" i="30"/>
  <c r="L36" i="30" s="1"/>
  <c r="J35" i="30"/>
  <c r="L35" i="30" s="1"/>
  <c r="J34" i="30"/>
  <c r="L34" i="30" s="1"/>
  <c r="J33" i="30"/>
  <c r="L33" i="30" s="1"/>
  <c r="J32" i="30"/>
  <c r="L32" i="30" s="1"/>
  <c r="J31" i="30"/>
  <c r="L31" i="30" s="1"/>
  <c r="J30" i="30"/>
  <c r="L30" i="30" s="1"/>
  <c r="A28" i="30"/>
  <c r="N7" i="30"/>
  <c r="O7" i="30" s="1"/>
  <c r="A194" i="29"/>
  <c r="H193" i="29"/>
  <c r="H192" i="29"/>
  <c r="H191" i="29"/>
  <c r="H190" i="29"/>
  <c r="H189" i="29"/>
  <c r="A187" i="29"/>
  <c r="H186" i="29"/>
  <c r="H185" i="29"/>
  <c r="H184" i="29"/>
  <c r="H183" i="29"/>
  <c r="H182" i="29"/>
  <c r="A180" i="29"/>
  <c r="H179" i="29"/>
  <c r="H178" i="29"/>
  <c r="H177" i="29"/>
  <c r="H176" i="29"/>
  <c r="H175" i="29"/>
  <c r="A173" i="29"/>
  <c r="H172" i="29"/>
  <c r="H171" i="29"/>
  <c r="H170" i="29"/>
  <c r="H169" i="29"/>
  <c r="H168" i="29"/>
  <c r="A166" i="29"/>
  <c r="H165" i="29"/>
  <c r="H164" i="29"/>
  <c r="H163" i="29"/>
  <c r="H162" i="29"/>
  <c r="H161" i="29"/>
  <c r="A159" i="29"/>
  <c r="H158" i="29"/>
  <c r="H157" i="29"/>
  <c r="H156" i="29"/>
  <c r="H155" i="29"/>
  <c r="H154" i="29"/>
  <c r="A152" i="29"/>
  <c r="H151" i="29"/>
  <c r="H150" i="29"/>
  <c r="H149" i="29"/>
  <c r="H147" i="29"/>
  <c r="A142" i="29"/>
  <c r="H141" i="29"/>
  <c r="H140" i="29"/>
  <c r="H139" i="29"/>
  <c r="H138" i="29"/>
  <c r="H137" i="29"/>
  <c r="A135" i="29"/>
  <c r="H134" i="29"/>
  <c r="H133" i="29"/>
  <c r="H132" i="29"/>
  <c r="H131" i="29"/>
  <c r="H130" i="29"/>
  <c r="A128" i="29"/>
  <c r="H127" i="29"/>
  <c r="H126" i="29"/>
  <c r="H125" i="29"/>
  <c r="H124" i="29"/>
  <c r="H123" i="29"/>
  <c r="A121" i="29"/>
  <c r="H120" i="29"/>
  <c r="H119" i="29"/>
  <c r="H118" i="29"/>
  <c r="H117" i="29"/>
  <c r="H116" i="29"/>
  <c r="A114" i="29"/>
  <c r="H113" i="29"/>
  <c r="H112" i="29"/>
  <c r="H111" i="29"/>
  <c r="H110" i="29"/>
  <c r="H109" i="29"/>
  <c r="A107" i="29"/>
  <c r="H106" i="29"/>
  <c r="H105" i="29"/>
  <c r="H104" i="29"/>
  <c r="H103" i="29"/>
  <c r="H102" i="29"/>
  <c r="A100" i="29"/>
  <c r="H99" i="29"/>
  <c r="H98" i="29"/>
  <c r="H97" i="29"/>
  <c r="H96" i="29"/>
  <c r="H95" i="29"/>
  <c r="A93" i="29"/>
  <c r="H92" i="29"/>
  <c r="H91" i="29"/>
  <c r="H90" i="29"/>
  <c r="H89" i="29"/>
  <c r="H88" i="29"/>
  <c r="A86" i="29"/>
  <c r="H85" i="29"/>
  <c r="H84" i="29"/>
  <c r="H83" i="29"/>
  <c r="H82" i="29"/>
  <c r="H81" i="29"/>
  <c r="A79" i="29"/>
  <c r="H78" i="29"/>
  <c r="H77" i="29"/>
  <c r="H76" i="29"/>
  <c r="H75" i="29"/>
  <c r="H74" i="29"/>
  <c r="A72" i="29"/>
  <c r="H71" i="29"/>
  <c r="H70" i="29"/>
  <c r="H69" i="29"/>
  <c r="H68" i="29"/>
  <c r="H67" i="29"/>
  <c r="A65" i="29"/>
  <c r="H64" i="29"/>
  <c r="H63" i="29"/>
  <c r="H62" i="29"/>
  <c r="H61" i="29"/>
  <c r="H60" i="29"/>
  <c r="A58" i="29"/>
  <c r="H57" i="29"/>
  <c r="H56" i="29"/>
  <c r="H55" i="29"/>
  <c r="H54" i="29"/>
  <c r="H53" i="29"/>
  <c r="A51" i="29"/>
  <c r="H50" i="29"/>
  <c r="H49" i="29"/>
  <c r="H48" i="29"/>
  <c r="H47" i="29"/>
  <c r="H46" i="29"/>
  <c r="A44" i="29"/>
  <c r="H43" i="29"/>
  <c r="H42" i="29"/>
  <c r="H41" i="29"/>
  <c r="H40" i="29"/>
  <c r="H39" i="29"/>
  <c r="A37" i="29"/>
  <c r="H24" i="29"/>
  <c r="H23" i="29"/>
  <c r="H22" i="29"/>
  <c r="H20" i="29"/>
  <c r="N8" i="30"/>
  <c r="O8" i="30" s="1"/>
  <c r="N9" i="30"/>
  <c r="O9" i="30" s="1"/>
  <c r="N10" i="30"/>
  <c r="O10" i="30" s="1"/>
  <c r="N11" i="30"/>
  <c r="O11" i="30" s="1"/>
  <c r="N12" i="30"/>
  <c r="O12" i="30" s="1"/>
  <c r="N13" i="30"/>
  <c r="O13" i="30" s="1"/>
  <c r="N14" i="30"/>
  <c r="O14" i="30" s="1"/>
  <c r="N15" i="30"/>
  <c r="O15" i="30" s="1"/>
  <c r="N16" i="30"/>
  <c r="O16" i="30" s="1"/>
  <c r="N17" i="30"/>
  <c r="O17" i="30" s="1"/>
  <c r="N18" i="30"/>
  <c r="O18" i="30" s="1"/>
  <c r="N19" i="30"/>
  <c r="O19" i="30" s="1"/>
  <c r="N20" i="30"/>
  <c r="O20" i="30" s="1"/>
  <c r="N21" i="30"/>
  <c r="O21" i="30" s="1"/>
  <c r="N22" i="30"/>
  <c r="O22" i="30" s="1"/>
  <c r="N23" i="30"/>
  <c r="O23" i="30" s="1"/>
  <c r="N24" i="30"/>
  <c r="O24" i="30" s="1"/>
  <c r="N25" i="30"/>
  <c r="O25" i="30"/>
  <c r="N26" i="30"/>
  <c r="O26" i="30" s="1"/>
  <c r="N27" i="30"/>
  <c r="O27" i="30" s="1"/>
  <c r="N39" i="30"/>
  <c r="O39" i="30" s="1"/>
  <c r="N47" i="30"/>
  <c r="O47" i="30" s="1"/>
  <c r="D26" i="12"/>
  <c r="D17" i="12"/>
  <c r="D8" i="12"/>
  <c r="D14" i="11"/>
  <c r="D12" i="11"/>
  <c r="D7" i="11"/>
  <c r="A1" i="2"/>
  <c r="A1" i="4"/>
  <c r="A1" i="5"/>
  <c r="A1" i="6"/>
  <c r="A1" i="8"/>
  <c r="A1" i="9"/>
  <c r="A1" i="10"/>
  <c r="A1" i="11"/>
  <c r="A1" i="12"/>
  <c r="A1" i="13"/>
  <c r="A1" i="15"/>
  <c r="A1" i="1"/>
  <c r="B5" i="1"/>
  <c r="A12" i="10"/>
  <c r="N41" i="30" l="1"/>
  <c r="O41" i="30" s="1"/>
  <c r="N49" i="30"/>
  <c r="O49" i="30" s="1"/>
  <c r="N45" i="30"/>
  <c r="O45" i="30" s="1"/>
  <c r="N33" i="30"/>
  <c r="O33" i="30" s="1"/>
  <c r="L51" i="30"/>
  <c r="N31" i="30"/>
  <c r="O31" i="30" s="1"/>
  <c r="N30" i="30"/>
  <c r="O30" i="30" s="1"/>
  <c r="N43" i="30"/>
  <c r="O43" i="30" s="1"/>
  <c r="N35" i="30"/>
  <c r="O35" i="30" s="1"/>
  <c r="N50" i="30"/>
  <c r="O50" i="30" s="1"/>
  <c r="N48" i="30"/>
  <c r="O48" i="30" s="1"/>
  <c r="N46" i="30"/>
  <c r="O46" i="30" s="1"/>
  <c r="N44" i="30"/>
  <c r="O44" i="30" s="1"/>
  <c r="N42" i="30"/>
  <c r="O42" i="30" s="1"/>
  <c r="N40" i="30"/>
  <c r="O40" i="30" s="1"/>
  <c r="N38" i="30"/>
  <c r="O38" i="30" s="1"/>
  <c r="N36" i="30"/>
  <c r="O36" i="30" s="1"/>
  <c r="N34" i="30"/>
  <c r="O34" i="30" s="1"/>
  <c r="N32" i="30"/>
  <c r="O32" i="30" s="1"/>
  <c r="O28" i="30"/>
  <c r="N28" i="30"/>
  <c r="H58" i="29"/>
  <c r="H86" i="29"/>
  <c r="H114" i="29"/>
  <c r="H142" i="29"/>
  <c r="H152" i="29"/>
  <c r="H166" i="29"/>
  <c r="H194" i="29"/>
  <c r="H44" i="29"/>
  <c r="H28" i="29"/>
  <c r="H72" i="29"/>
  <c r="H100" i="29"/>
  <c r="H128" i="29"/>
  <c r="H180" i="29"/>
  <c r="H65" i="29"/>
  <c r="H93" i="29"/>
  <c r="H121" i="29"/>
  <c r="H173" i="29"/>
  <c r="H51" i="29"/>
  <c r="H79" i="29"/>
  <c r="H107" i="29"/>
  <c r="H135" i="29"/>
  <c r="H159" i="29"/>
  <c r="H187" i="29"/>
  <c r="O51" i="30" l="1"/>
  <c r="N51" i="30"/>
  <c r="H195" i="29"/>
  <c r="H143" i="29"/>
  <c r="B8" i="31" s="1"/>
  <c r="B12" i="31" s="1"/>
</calcChain>
</file>

<file path=xl/comments1.xml><?xml version="1.0" encoding="utf-8"?>
<comments xmlns="http://schemas.openxmlformats.org/spreadsheetml/2006/main">
  <authors>
    <author>Patton, Bridget</author>
  </authors>
  <commentList>
    <comment ref="A79" authorId="0">
      <text>
        <r>
          <rPr>
            <b/>
            <sz val="9"/>
            <color indexed="81"/>
            <rFont val="Tahoma"/>
            <family val="2"/>
          </rPr>
          <t>Patton, Bridget:</t>
        </r>
        <r>
          <rPr>
            <sz val="9"/>
            <color indexed="81"/>
            <rFont val="Tahoma"/>
            <family val="2"/>
          </rPr>
          <t xml:space="preserve">
are there others or this is only option? 
</t>
        </r>
      </text>
    </comment>
  </commentList>
</comments>
</file>

<file path=xl/sharedStrings.xml><?xml version="1.0" encoding="utf-8"?>
<sst xmlns="http://schemas.openxmlformats.org/spreadsheetml/2006/main" count="728" uniqueCount="367">
  <si>
    <t>a. Organization Name</t>
  </si>
  <si>
    <t>b. Organization Type</t>
  </si>
  <si>
    <t>c. Employer or Tax ID #</t>
  </si>
  <si>
    <t>d. Organizational DUNS</t>
  </si>
  <si>
    <t>e. Physical Address</t>
  </si>
  <si>
    <t>Street 1</t>
  </si>
  <si>
    <t>Street 2</t>
  </si>
  <si>
    <t xml:space="preserve">City </t>
  </si>
  <si>
    <t>State</t>
  </si>
  <si>
    <t>Zip</t>
  </si>
  <si>
    <t>g. Is the subrecipient a Faith Based Org</t>
  </si>
  <si>
    <t>h. Has the subrecipient ever received a federal grant, either directly or through a state/local agency.</t>
  </si>
  <si>
    <t>j. Contact Person</t>
  </si>
  <si>
    <t>First Name</t>
  </si>
  <si>
    <t>Middle Name</t>
  </si>
  <si>
    <t>Last Name</t>
  </si>
  <si>
    <t>Suffix</t>
  </si>
  <si>
    <t>Title</t>
  </si>
  <si>
    <t>Email address</t>
  </si>
  <si>
    <t>Confirm email address</t>
  </si>
  <si>
    <t>Phone Number</t>
  </si>
  <si>
    <t>Extension</t>
  </si>
  <si>
    <t>Fax</t>
  </si>
  <si>
    <t>1. Expiring Grant Number</t>
  </si>
  <si>
    <t>2a. CoC Number and Name</t>
  </si>
  <si>
    <t>2b. CoC Applicant Name</t>
  </si>
  <si>
    <t>3. Project Name</t>
  </si>
  <si>
    <t>4. Project Status</t>
  </si>
  <si>
    <t>5. Component Type</t>
  </si>
  <si>
    <t>7. Does this project use one or more properities that have been conveyed through the Title V process.</t>
  </si>
  <si>
    <t>Yes</t>
  </si>
  <si>
    <t>No</t>
  </si>
  <si>
    <t>Yes/No</t>
  </si>
  <si>
    <t>Component Type</t>
  </si>
  <si>
    <t>HMIS</t>
  </si>
  <si>
    <t>Rental Assistance</t>
  </si>
  <si>
    <t>N/A</t>
  </si>
  <si>
    <t>PRA</t>
  </si>
  <si>
    <t>SRA</t>
  </si>
  <si>
    <t>TRA</t>
  </si>
  <si>
    <t>ANNUAL ASSESSMENT OF SERVICE NEEDS</t>
  </si>
  <si>
    <t>ASSISTANCE WITH MOVING COSTS</t>
  </si>
  <si>
    <t>CASE MANAGEMENT</t>
  </si>
  <si>
    <t>CHILD CARE</t>
  </si>
  <si>
    <t>EDUCATION SERVICES</t>
  </si>
  <si>
    <t>FOOD</t>
  </si>
  <si>
    <t>EMPLOYMENT ASSISTANCE &amp; JOB TRAINING</t>
  </si>
  <si>
    <t>HOUSING SEARCH &amp; COUNSELING</t>
  </si>
  <si>
    <t>LEGAL SERVICES</t>
  </si>
  <si>
    <t>LIFE SKILLS</t>
  </si>
  <si>
    <t>MENTAL HEALTH SERVICES</t>
  </si>
  <si>
    <t>OUTPATIENT HEALTH SERVICES</t>
  </si>
  <si>
    <t>OUTREACH SERVICES</t>
  </si>
  <si>
    <t>SUBSTANCE ABUSE TREATMENT SERVICES</t>
  </si>
  <si>
    <t>TRANSPORTATION</t>
  </si>
  <si>
    <t>UTILITY DEPOSITS</t>
  </si>
  <si>
    <t>Provider</t>
  </si>
  <si>
    <t>Subrecipient</t>
  </si>
  <si>
    <t>Access</t>
  </si>
  <si>
    <t>Onsite</t>
  </si>
  <si>
    <t>Short Walk</t>
  </si>
  <si>
    <t>Bus, rail, ferry</t>
  </si>
  <si>
    <t>Program Van</t>
  </si>
  <si>
    <t>Vehicle Share</t>
  </si>
  <si>
    <t>Dial a ride</t>
  </si>
  <si>
    <t>Pub/Private Regional Transport</t>
  </si>
  <si>
    <t>Frequency</t>
  </si>
  <si>
    <t>Daily</t>
  </si>
  <si>
    <t>Weekly</t>
  </si>
  <si>
    <t>Bi-Weekly</t>
  </si>
  <si>
    <t>Monthly</t>
  </si>
  <si>
    <t>Bi-Monthly</t>
  </si>
  <si>
    <t>Quarterly</t>
  </si>
  <si>
    <t>Semiannual</t>
  </si>
  <si>
    <t>As Needed</t>
  </si>
  <si>
    <t>1a. Are the proposed project policies and practices consistent with the laws related to providing education services to individuals and families?</t>
  </si>
  <si>
    <t>1b. Does the proposed project have a designated staff person to ensure that the children are enrolled in school and receive educational services, as appropriate?</t>
  </si>
  <si>
    <t>2. For all supportive services available to participants, indicate who will provide them, how they will be accessed and how often they will be provided.</t>
  </si>
  <si>
    <t>Very Accesible : No barriers to transportation and within easy reach of all participants</t>
  </si>
  <si>
    <t>Somewhat Accessible: Minor barriers to transportation that requires some effort from participants</t>
  </si>
  <si>
    <t>Not Accessible: Significant barriers to transportation. Participants require significant external help</t>
  </si>
  <si>
    <t>1. Housing Type</t>
  </si>
  <si>
    <t>2. Indicate the maximum number of units and beds available for project participants at the selected housing site</t>
  </si>
  <si>
    <t>a. units</t>
  </si>
  <si>
    <t>b. beds</t>
  </si>
  <si>
    <t>City</t>
  </si>
  <si>
    <t>Zip Code</t>
  </si>
  <si>
    <t>Housing Type</t>
  </si>
  <si>
    <t>Barracks</t>
  </si>
  <si>
    <t>Dormitory, shared or private rooms</t>
  </si>
  <si>
    <t>Shared Housing</t>
  </si>
  <si>
    <t>Single Room Occupancy Units</t>
  </si>
  <si>
    <t>Clustered Apartments</t>
  </si>
  <si>
    <t>Scattered Site Apartments (incl. Effeciency)</t>
  </si>
  <si>
    <t>Single Family Homes (Townhomes, Duplex)</t>
  </si>
  <si>
    <t>Households</t>
  </si>
  <si>
    <t>Characteristics</t>
  </si>
  <si>
    <t>Total Persons</t>
  </si>
  <si>
    <t>Total</t>
  </si>
  <si>
    <t>Persons in Households without Children</t>
  </si>
  <si>
    <t>Persons in Households with Only Children</t>
  </si>
  <si>
    <t xml:space="preserve"> Chronically Homeless Non- Veterans</t>
  </si>
  <si>
    <t xml:space="preserve"> Chronically Homeless Veterans</t>
  </si>
  <si>
    <t>Non- Chronically Homeless Veterans</t>
  </si>
  <si>
    <t xml:space="preserve"> Chronic Substance Abuse</t>
  </si>
  <si>
    <t xml:space="preserve">  Persons with HIV/AIDS</t>
  </si>
  <si>
    <t xml:space="preserve">  Severely Mentally Ill</t>
  </si>
  <si>
    <t xml:space="preserve"> Victims of Domestic Violence</t>
  </si>
  <si>
    <t xml:space="preserve">  Physical Disability</t>
  </si>
  <si>
    <t xml:space="preserve">  Developmental Disability</t>
  </si>
  <si>
    <t>Persons not represented by listed subpopulations</t>
  </si>
  <si>
    <t>Persons in Households with at Least One Child and One adult</t>
  </si>
  <si>
    <t>Percentage</t>
  </si>
  <si>
    <t>Location</t>
  </si>
  <si>
    <t>Directly from the street or other locations not meant for human habitation.</t>
  </si>
  <si>
    <t>Directly from emergency shelters.</t>
  </si>
  <si>
    <t>Directly from safe havens.</t>
  </si>
  <si>
    <t>Persons fleeing domestic violence.</t>
  </si>
  <si>
    <t>Total of above percentages</t>
  </si>
  <si>
    <t>Target</t>
  </si>
  <si>
    <t>Universe</t>
  </si>
  <si>
    <t>Target (%)</t>
  </si>
  <si>
    <t>OR</t>
  </si>
  <si>
    <t>Proposed Measure</t>
  </si>
  <si>
    <t>2. Data Source (e.g., data recorded in HMIS) and method of data collection (e.g., data collected by the intake worker at entry and case manager at exit) proposed to measure results</t>
  </si>
  <si>
    <t>3. Specific data elements and fomula proposed for calculating results</t>
  </si>
  <si>
    <t>4. Rationale for why the proposed measure is an appropriate indicator of performance for this program</t>
  </si>
  <si>
    <t> 1. Do any of the properties in this project have an active restrictive covenant?</t>
  </si>
  <si>
    <t>* 3. Are the requested renewal funds reduced from the previous award as a result of reallocation?</t>
  </si>
  <si>
    <t>* 4. Does this project propose to allocate funds according to an indirect cost rate?</t>
  </si>
  <si>
    <t>6. Select the costs for which funding is being requested:</t>
  </si>
  <si>
    <t>Leased Units</t>
  </si>
  <si>
    <t>Leased Structures</t>
  </si>
  <si>
    <t>Supportive Services</t>
  </si>
  <si>
    <t>Operations</t>
  </si>
  <si>
    <t>Structure Name</t>
  </si>
  <si>
    <t>Address</t>
  </si>
  <si>
    <t>HUD Paid Rent (Annual)</t>
  </si>
  <si>
    <t>Leased Structure Budget Detail</t>
  </si>
  <si>
    <t>* 2. Type of Commitment:</t>
  </si>
  <si>
    <t>* 3. Type of Source:</t>
  </si>
  <si>
    <t>* 5. Date of Written Commitment:</t>
  </si>
  <si>
    <t>* 6. Value of Written Commitment:</t>
  </si>
  <si>
    <t>Match</t>
  </si>
  <si>
    <t>Leverage</t>
  </si>
  <si>
    <t>Type of Commitment</t>
  </si>
  <si>
    <t>Cash</t>
  </si>
  <si>
    <t>In-Kind</t>
  </si>
  <si>
    <t>Type of Source</t>
  </si>
  <si>
    <t>Private</t>
  </si>
  <si>
    <t>Government</t>
  </si>
  <si>
    <t>* 4. Name the Source of the Commitment (Be as specific as possible and include the office or grant program as applicable):</t>
  </si>
  <si>
    <t>Organization Name</t>
  </si>
  <si>
    <t>Employer/Tax ID</t>
  </si>
  <si>
    <t>Organization DUNS</t>
  </si>
  <si>
    <t>CoC Number and Name</t>
  </si>
  <si>
    <t>Project Name</t>
  </si>
  <si>
    <t>Prefix</t>
  </si>
  <si>
    <t>pre populate/cut</t>
  </si>
  <si>
    <t>Amir?</t>
  </si>
  <si>
    <t>f. Congressional District (List all that apply)</t>
  </si>
  <si>
    <t>Congressional Districts</t>
  </si>
  <si>
    <t>MD-001</t>
  </si>
  <si>
    <t>MD-002</t>
  </si>
  <si>
    <t>MD-003</t>
  </si>
  <si>
    <t>MD-004</t>
  </si>
  <si>
    <t>MD-005</t>
  </si>
  <si>
    <t>MD-006</t>
  </si>
  <si>
    <t>MD-007</t>
  </si>
  <si>
    <t>MD-008</t>
  </si>
  <si>
    <t>Standard</t>
  </si>
  <si>
    <t>Chronic Homeless</t>
  </si>
  <si>
    <t>Veterans</t>
  </si>
  <si>
    <t>Youth (Under 25)</t>
  </si>
  <si>
    <t>Domestic Violence</t>
  </si>
  <si>
    <t>Substance Abuse</t>
  </si>
  <si>
    <t>Mental Illness</t>
  </si>
  <si>
    <t>HIV/AIDS</t>
  </si>
  <si>
    <t>Complete a separate section for each of the buildings that the project utilizes for housing.</t>
  </si>
  <si>
    <t> 1. Will this commitment be used towards  Leverage?</t>
  </si>
  <si>
    <t>Sources of Leverage</t>
  </si>
  <si>
    <t> 1. Will this commitment be used towards Match ?</t>
  </si>
  <si>
    <t>Sources of Match</t>
  </si>
  <si>
    <t>PERSONNEL COSTS</t>
  </si>
  <si>
    <t>Job Title</t>
  </si>
  <si>
    <t>Annual Salary</t>
  </si>
  <si>
    <t>Hourly Rate</t>
  </si>
  <si>
    <t>FICA</t>
  </si>
  <si>
    <t>Unemployment Insurance</t>
  </si>
  <si>
    <t>Other Fringe</t>
  </si>
  <si>
    <t>Other Funding</t>
  </si>
  <si>
    <t>Total Project Costs</t>
  </si>
  <si>
    <t>Health/ Dental</t>
  </si>
  <si>
    <t>Retirement</t>
  </si>
  <si>
    <t>SUPPORTIVE SERVICES</t>
  </si>
  <si>
    <t>Provider Name</t>
  </si>
  <si>
    <t>Grant Number</t>
  </si>
  <si>
    <t>Full Description</t>
  </si>
  <si>
    <t>Unit Cost</t>
  </si>
  <si>
    <t>Unit Description</t>
  </si>
  <si>
    <t>Multiplier (numbers only)</t>
  </si>
  <si>
    <t>Description (describe the multiplier)</t>
  </si>
  <si>
    <t>Leasing</t>
  </si>
  <si>
    <t>SINGLE ROOM OCCUPANCY UNITS</t>
  </si>
  <si>
    <t xml:space="preserve"> /unit(s)</t>
  </si>
  <si>
    <t>unit(s)</t>
  </si>
  <si>
    <t xml:space="preserve"> /months</t>
  </si>
  <si>
    <t xml:space="preserve">ONE BEDROOM UNITS </t>
  </si>
  <si>
    <t xml:space="preserve">TWO BEDROOM UNITS </t>
  </si>
  <si>
    <t xml:space="preserve">THREE BEDROOM UNITS </t>
  </si>
  <si>
    <t xml:space="preserve">FOUR BEDROOM UNITS </t>
  </si>
  <si>
    <t>FIVE BEDROOM UNITS</t>
  </si>
  <si>
    <t>SIX BEDROOM UNITS</t>
  </si>
  <si>
    <t>Subtotal Rental Assistance</t>
  </si>
  <si>
    <t>Annual Assessment of Service Needs</t>
  </si>
  <si>
    <t>Assistance with Moving Costs</t>
  </si>
  <si>
    <t>Case Management</t>
  </si>
  <si>
    <t>Child Care</t>
  </si>
  <si>
    <t>Education Services</t>
  </si>
  <si>
    <t>Employment Assistance</t>
  </si>
  <si>
    <t>Food</t>
  </si>
  <si>
    <t>Housing/Counseling Services</t>
  </si>
  <si>
    <t>Legal Services</t>
  </si>
  <si>
    <t>Life Skills</t>
  </si>
  <si>
    <t>Mental Health Services</t>
  </si>
  <si>
    <t>Outpatient Health Services</t>
  </si>
  <si>
    <t>Outreach Services</t>
  </si>
  <si>
    <t>Substance Abuse Treatment Services</t>
  </si>
  <si>
    <t>Transportation</t>
  </si>
  <si>
    <t>Utility Deposits</t>
  </si>
  <si>
    <t>Subtotal Support Services</t>
  </si>
  <si>
    <t>Operating Costs</t>
  </si>
  <si>
    <t>Maintenance/Repair</t>
  </si>
  <si>
    <t>Property Taxes &amp; Insurance</t>
  </si>
  <si>
    <t>Replacement Reserve</t>
  </si>
  <si>
    <t>Building Security</t>
  </si>
  <si>
    <t>Electricity, Gas, and Water</t>
  </si>
  <si>
    <t>Furniture</t>
  </si>
  <si>
    <t>Equipment (Lease,Buy)</t>
  </si>
  <si>
    <t>Subtotal Operating Costs</t>
  </si>
  <si>
    <t>Total Staff Cost</t>
  </si>
  <si>
    <t>% of Staff Cost Charged to Contract</t>
  </si>
  <si>
    <t>MOHS-HSP Contract Costs</t>
  </si>
  <si>
    <t>% of Staff Time Spent on Project</t>
  </si>
  <si>
    <t>ENTER DESCRIPTION</t>
  </si>
  <si>
    <t>OPERATING COSTS</t>
  </si>
  <si>
    <t>Budget Line Item</t>
  </si>
  <si>
    <t>6. Does this project use one or more properties that have been conveyed through the Title V process?</t>
  </si>
  <si>
    <t xml:space="preserve">2. Does your project participate in a CoC Coordinated Entry Process? </t>
  </si>
  <si>
    <t xml:space="preserve">4a. Does the project quickly move participants into permanent housing? </t>
  </si>
  <si>
    <t xml:space="preserve">4b. Does the project ensure that participants are not screened out based on the the following items? Select all that apply. By checking all of the first four boxes this project will be considered low barrier. </t>
  </si>
  <si>
    <t>Having too little or no income</t>
  </si>
  <si>
    <t>Active or history of substance abuse</t>
  </si>
  <si>
    <t>Having a criminal record with exceptions for state-mandated restrictions</t>
  </si>
  <si>
    <t xml:space="preserve">None of the above </t>
  </si>
  <si>
    <t xml:space="preserve">4c. Does the project ensure that participants are not terminated from the program for the following reasons? Select all that apply. </t>
  </si>
  <si>
    <t>Failure to participate in supportive services</t>
  </si>
  <si>
    <t>Failure to make progress on a service plan</t>
  </si>
  <si>
    <t>Loss of income or failure to improve income</t>
  </si>
  <si>
    <t>Being a victim of domestic violence</t>
  </si>
  <si>
    <t xml:space="preserve">Any other activity not covered in a lease agreement typically found in the project's geographic area. </t>
  </si>
  <si>
    <t xml:space="preserve">History of domestic violence (e.g. lack of protective order, period of separation from abuser, or law enforcement involvement) </t>
  </si>
  <si>
    <t>5. Does the PH project provide PSH or RRH?</t>
  </si>
  <si>
    <t>5a. Does the project request costs under the rental assistance budget line item?</t>
  </si>
  <si>
    <t>5b. Is this a CoC Program leasing or former SHP project that had been approved by HUD to revise the renewal project budget from leasing to rental assistance? (This change must have been listed on the final HUD-approved GIW. See 24 CFR 578.49(b)(8))</t>
  </si>
  <si>
    <t>3. Please identify whether the project includes the following activities:</t>
  </si>
  <si>
    <t xml:space="preserve">3a. Transportation assistance to clients to attend mainstream benefit appointments, employment trainings, or jobs? </t>
  </si>
  <si>
    <t xml:space="preserve">3b. Use of single application form for four or more mainstream programs? </t>
  </si>
  <si>
    <t xml:space="preserve">3c. At least annual follow-ups with participants to ensure mainstream benefits are received and renewed? </t>
  </si>
  <si>
    <t xml:space="preserve">4. Do project participants have access to SSI/SSDI technical assistance provided by the applicant, a subrecipient, or partner agency? </t>
  </si>
  <si>
    <t xml:space="preserve">4a. Has the staff person providing the technical assistance completed SOAR training in the past 24 months? </t>
  </si>
  <si>
    <t>3. Beds for the Chronically Homeless</t>
  </si>
  <si>
    <t>a. How many of the total beds entered in "2b.Beds" are dedicated to the chronically homeless?</t>
  </si>
  <si>
    <t>b. How many of the total beds entered in "2b.Beds" are not dedicated to the chronically homeless but will still be used to assist the chronically homeless</t>
  </si>
  <si>
    <t xml:space="preserve">d. How many of the beds listed in question "3c." above will be prioritized for use by the chronically homeless in the FY 2016 operating year? </t>
  </si>
  <si>
    <t>c. How many beds listed in question "3b." above will likely become available through turnover in the FY 2016 operating year?</t>
  </si>
  <si>
    <t xml:space="preserve">5. Select the geographic area(s) associated with the address: </t>
  </si>
  <si>
    <t>Adults over age 24</t>
  </si>
  <si>
    <t>Adults ages 18-24</t>
  </si>
  <si>
    <t>Accompanied Children under age 18</t>
  </si>
  <si>
    <t>Unaccompanied children under age 18</t>
  </si>
  <si>
    <t>Children under age 18</t>
  </si>
  <si>
    <t>Unaccompanied Children under age 18</t>
  </si>
  <si>
    <t>a. Adults 18 and older who maintained or increased their total income (from all sources) as of the end of the operating year or program exit.</t>
  </si>
  <si>
    <t>b. Adults who maintained or increased their earned income as of the end of the operating year or program exit.</t>
  </si>
  <si>
    <t>3. Are the requested funds reduced from the previous award as a result of reallocation?</t>
  </si>
  <si>
    <t>4. Does this project propose to allocate funds according to an indirect cost rate?</t>
  </si>
  <si>
    <t>5. Renewal Grant Term:</t>
  </si>
  <si>
    <t>CoC Applicant Name</t>
  </si>
  <si>
    <t>MD-501</t>
  </si>
  <si>
    <t>M. Nonprofit with 501(c)(3) IRS Status</t>
  </si>
  <si>
    <t>Other ( Please list):</t>
  </si>
  <si>
    <t>2. Was the original project awarded as either a Samaritan Bonus or Permanent Housing Bonus project?</t>
  </si>
  <si>
    <t xml:space="preserve">FMR area: </t>
  </si>
  <si>
    <t xml:space="preserve">MD-Baltimore-Towson, MD HUD Metro FMR Area </t>
  </si>
  <si>
    <t>1. This workbook should only contain information related to one project. Your organization may receive multiple CoC grants from MOHS. If that is the case, you will complete a separate application for each of the projects you operate with CoC funding</t>
  </si>
  <si>
    <t>Expiring Grant Number (from GIW)</t>
  </si>
  <si>
    <t>City of Baltimore - Mayor's Office of Human Services</t>
  </si>
  <si>
    <t>i. Expected Sub-Award Amount (Column AU on Grants Inventory Worksheet, minus 3.5%):</t>
  </si>
  <si>
    <t>If no, explain why the APR for the most recently expired grant term related to this renewal project request has not been submitted.</t>
  </si>
  <si>
    <t xml:space="preserve">1. Has the recipient successfully submitted the APR on time for the most recently expired grant term related to this renewal project request? </t>
  </si>
  <si>
    <t>2. Does the recipient have any unresolved HUD Monitoring and/or OIG Audit findings concerning any previous grant term related to this renewal project request?</t>
  </si>
  <si>
    <t>3. Has the recipient maintained consistent Quarterly Drawdowns for the most recent grant term related to this renewal project request?</t>
  </si>
  <si>
    <t xml:space="preserve">4. Have any Funds been recaptured by HUD for the most recently expired grant term related to this renewal project request? </t>
  </si>
  <si>
    <t>PSH</t>
  </si>
  <si>
    <t>RRH</t>
  </si>
  <si>
    <t>3. Does your project have a specific population focus?</t>
  </si>
  <si>
    <t>Families with Children</t>
  </si>
  <si>
    <t>4d. Does the project follow a "Housing First" approach?  (Yes if all boxes in 4b and 4c are checked Yes)</t>
  </si>
  <si>
    <t>Partner (have MOU)</t>
  </si>
  <si>
    <t>Non-Partner (no MOU)</t>
  </si>
  <si>
    <t>Annually</t>
  </si>
  <si>
    <t>4. Address of building where units &amp; beds are located (do not complete if units are scattered-site or single family homes)</t>
  </si>
  <si>
    <t>a. How many of the total beds entered in "2b. Beds" are dedicated to the chronically homeless?</t>
  </si>
  <si>
    <t>Total Number of Households</t>
  </si>
  <si>
    <r>
      <t xml:space="preserve">Households with </t>
    </r>
    <r>
      <rPr>
        <b/>
        <u/>
        <sz val="11"/>
        <color theme="0"/>
        <rFont val="Calibri"/>
        <family val="2"/>
        <scheme val="minor"/>
      </rPr>
      <t>at least</t>
    </r>
    <r>
      <rPr>
        <b/>
        <sz val="11"/>
        <color theme="0"/>
        <rFont val="Calibri"/>
        <family val="2"/>
        <scheme val="minor"/>
      </rPr>
      <t xml:space="preserve"> one Adult and One Child</t>
    </r>
  </si>
  <si>
    <r>
      <t xml:space="preserve">Adult Households </t>
    </r>
    <r>
      <rPr>
        <b/>
        <u/>
        <sz val="11"/>
        <color theme="0"/>
        <rFont val="Calibri"/>
        <family val="2"/>
        <scheme val="minor"/>
      </rPr>
      <t>without</t>
    </r>
    <r>
      <rPr>
        <b/>
        <sz val="11"/>
        <color theme="0"/>
        <rFont val="Calibri"/>
        <family val="2"/>
        <scheme val="minor"/>
      </rPr>
      <t xml:space="preserve"> Children</t>
    </r>
  </si>
  <si>
    <r>
      <t xml:space="preserve">Households with </t>
    </r>
    <r>
      <rPr>
        <b/>
        <u/>
        <sz val="11"/>
        <color theme="0"/>
        <rFont val="Calibri"/>
        <family val="2"/>
        <scheme val="minor"/>
      </rPr>
      <t>only</t>
    </r>
    <r>
      <rPr>
        <b/>
        <sz val="11"/>
        <color theme="0"/>
        <rFont val="Calibri"/>
        <family val="2"/>
        <scheme val="minor"/>
      </rPr>
      <t xml:space="preserve"> Children</t>
    </r>
  </si>
  <si>
    <r>
      <t xml:space="preserve">Persons in Housholds with </t>
    </r>
    <r>
      <rPr>
        <b/>
        <u/>
        <sz val="11"/>
        <color theme="0"/>
        <rFont val="Calibri"/>
        <family val="2"/>
        <scheme val="minor"/>
      </rPr>
      <t>at least</t>
    </r>
    <r>
      <rPr>
        <b/>
        <sz val="11"/>
        <color theme="0"/>
        <rFont val="Calibri"/>
        <family val="2"/>
        <scheme val="minor"/>
      </rPr>
      <t xml:space="preserve"> One Adult and One Child</t>
    </r>
  </si>
  <si>
    <r>
      <t xml:space="preserve">Adult Persons in households </t>
    </r>
    <r>
      <rPr>
        <b/>
        <u/>
        <sz val="11"/>
        <color theme="0"/>
        <rFont val="Calibri"/>
        <family val="2"/>
        <scheme val="minor"/>
      </rPr>
      <t>without</t>
    </r>
    <r>
      <rPr>
        <b/>
        <sz val="11"/>
        <color theme="0"/>
        <rFont val="Calibri"/>
        <family val="2"/>
        <scheme val="minor"/>
      </rPr>
      <t xml:space="preserve"> children</t>
    </r>
  </si>
  <si>
    <r>
      <t xml:space="preserve">Persons in Households with </t>
    </r>
    <r>
      <rPr>
        <b/>
        <u/>
        <sz val="11"/>
        <color theme="0"/>
        <rFont val="Calibri"/>
        <family val="2"/>
        <scheme val="minor"/>
      </rPr>
      <t>Only</t>
    </r>
    <r>
      <rPr>
        <b/>
        <sz val="11"/>
        <color theme="0"/>
        <rFont val="Calibri"/>
        <family val="2"/>
        <scheme val="minor"/>
      </rPr>
      <t xml:space="preserve"> children</t>
    </r>
  </si>
  <si>
    <t>Enter the percentage of project participants that will be coming from each of the following locations:</t>
  </si>
  <si>
    <t>From transitional housing and previously resided in a place not meant for human habitation or emergency shelters, or safe havens</t>
  </si>
  <si>
    <t xml:space="preserve">If the total is less than 100 percent, identify how the persons meet HUD's definition of homeless and the project type eligibility requirements. </t>
  </si>
  <si>
    <t>Additional Performance Measure 1</t>
  </si>
  <si>
    <t>Additional Performance Measure 2</t>
  </si>
  <si>
    <t>Additional Performance Measure 3</t>
  </si>
  <si>
    <t>Housing Measures: This is a required field. Persons remaining in permanent housing as of the
end of the operating year or exiting to permanent housing (subsidized or unsubsidized) during
the operating year: If permanent housing, count each participant who is still living in your units
supported by your facility in addition to clients who have exited your units/project and moved into
another permanent housing situation. If transitional housing or a safe haven, only count persons
who have exited your units/project and moved into a permanent housing situation.</t>
  </si>
  <si>
    <t>Housing Measure</t>
  </si>
  <si>
    <t>a. Persons remaining in permanent housing as of the end of the operating year or exiting to permanent housing (per data element 3.12 of the 2015 HMIS Data Standards) during the operating year.</t>
  </si>
  <si>
    <t>Income Measure: This is a required field where at least one option must be chosen by the
project applicant.
a. Persons age 18 and older who maintained or increased their total income (from all sources)
as of the end of the operating year or program exit: Not applicable for youth below the age of 18.
Total income can include all sources, public and private.
b. Persons age 18 through 61 who maintained or increased their earned income as of the end
of the operating year or program exit: Not applicable for youth below the age of 18. Earned
income should only include income from wages and private investments, and not public benefits.</t>
  </si>
  <si>
    <t>Income Measure</t>
  </si>
  <si>
    <r>
      <t xml:space="preserve">For each measure, enter a number in the blank cells according to the following instructions:
Universe (#): </t>
    </r>
    <r>
      <rPr>
        <sz val="11"/>
        <color indexed="8"/>
        <rFont val="Calibri"/>
        <family val="2"/>
        <scheme val="minor"/>
      </rPr>
      <t>Enter the total number of persons about whom the measure is expected to be
reported. The Universe is the total pool of persons that could be affected.</t>
    </r>
    <r>
      <rPr>
        <b/>
        <sz val="11"/>
        <color indexed="8"/>
        <rFont val="Calibri"/>
        <family val="2"/>
        <scheme val="minor"/>
      </rPr>
      <t xml:space="preserve">
Target (#): </t>
    </r>
    <r>
      <rPr>
        <sz val="11"/>
        <color indexed="8"/>
        <rFont val="Calibri"/>
        <family val="2"/>
        <scheme val="minor"/>
      </rPr>
      <t>Enter the number of applicable clients from the universe that are expected to
achieve the measure within the operating year. The Target is the total number of persons from
the pool that are affected.</t>
    </r>
    <r>
      <rPr>
        <b/>
        <sz val="11"/>
        <color indexed="8"/>
        <rFont val="Calibri"/>
        <family val="2"/>
        <scheme val="minor"/>
      </rPr>
      <t xml:space="preserve">
Target (%): </t>
    </r>
    <r>
      <rPr>
        <sz val="11"/>
        <color indexed="8"/>
        <rFont val="Calibri"/>
        <family val="2"/>
        <scheme val="minor"/>
      </rPr>
      <t>This field will be calculated automatically when all required fields are entered and
saved. For example, if 80 out of 100 clients are expected to remain in the permanent housing
program or exit to other permanent housing, the target % should be "80%."</t>
    </r>
  </si>
  <si>
    <r>
      <rPr>
        <b/>
        <sz val="11"/>
        <color theme="1"/>
        <rFont val="Calibri"/>
        <family val="2"/>
        <scheme val="minor"/>
      </rPr>
      <t>For each additional measure, fill in the blank cells according to the following instructions:</t>
    </r>
    <r>
      <rPr>
        <sz val="11"/>
        <color theme="1"/>
        <rFont val="Calibri"/>
        <family val="2"/>
        <scheme val="minor"/>
      </rPr>
      <t xml:space="preserve">
</t>
    </r>
    <r>
      <rPr>
        <b/>
        <sz val="11"/>
        <color theme="1"/>
        <rFont val="Calibri"/>
        <family val="2"/>
        <scheme val="minor"/>
      </rPr>
      <t>Performance Measure</t>
    </r>
    <r>
      <rPr>
        <sz val="11"/>
        <color theme="1"/>
        <rFont val="Calibri"/>
        <family val="2"/>
        <scheme val="minor"/>
      </rPr>
      <t xml:space="preserve">: Provide a name for the additional performance measure. This name
will populate the list on the parent additional performance measures form.
</t>
    </r>
    <r>
      <rPr>
        <b/>
        <sz val="11"/>
        <color theme="1"/>
        <rFont val="Calibri"/>
        <family val="2"/>
        <scheme val="minor"/>
      </rPr>
      <t>Universe (#):</t>
    </r>
    <r>
      <rPr>
        <sz val="11"/>
        <color theme="1"/>
        <rFont val="Calibri"/>
        <family val="2"/>
        <scheme val="minor"/>
      </rPr>
      <t xml:space="preserve"> Enter the total number of persons/units/items about whom/which the measure is
expected to be reported. The Universe is the total pool of persons/units/items that could be
affected.
</t>
    </r>
    <r>
      <rPr>
        <b/>
        <sz val="11"/>
        <color theme="1"/>
        <rFont val="Calibri"/>
        <family val="2"/>
        <scheme val="minor"/>
      </rPr>
      <t xml:space="preserve">Target (#): </t>
    </r>
    <r>
      <rPr>
        <sz val="11"/>
        <color theme="1"/>
        <rFont val="Calibri"/>
        <family val="2"/>
        <scheme val="minor"/>
      </rPr>
      <t xml:space="preserve">Enter the number of applicable persons/units/items from the universe who/that are
expected to achieve the measure within the operating year. The Target is the total number of
persons/units/items from the pool that are affected.
</t>
    </r>
    <r>
      <rPr>
        <b/>
        <sz val="11"/>
        <color theme="1"/>
        <rFont val="Calibri"/>
        <family val="2"/>
        <scheme val="minor"/>
      </rPr>
      <t>Target (%):</t>
    </r>
    <r>
      <rPr>
        <sz val="11"/>
        <color theme="1"/>
        <rFont val="Calibri"/>
        <family val="2"/>
        <scheme val="minor"/>
      </rPr>
      <t xml:space="preserve"> This field will be calculated automatically when all required fields are entered and
saved. For example, if 80 out of 100 clients are expected to remain in the permanent housing
program or exit to other permanent housing, the target % should be "80%."</t>
    </r>
  </si>
  <si>
    <t>Select “Yes” or “No” to indicate whether or not one or more of the project properties are subject to an active restrictive covenant. As a reminder, any project awarded capital cost funds (new construction, acquisition, or rehabilitation) has a 20 year or if initially awarded under the CoC Program (FY 2012 capital costs and beyond) a 15 year use restriction.</t>
  </si>
  <si>
    <t>Indicate if this project previously received funds under either the Samaritan Housing or Permanent Housing Bonus initiative. If yes, then the project must continue to meet the requirements of the initiative, as specified in the Homeless Assistance Grants NOFA for the year in which funds were originally awarded, in order to continue to receive
renewal funding under the CoC Program Competition.</t>
  </si>
  <si>
    <t>MOHS will complete</t>
  </si>
  <si>
    <t>1 Year</t>
  </si>
  <si>
    <t>Indicate only those activities listed on the CoC’s final HUD-approved FY 2016 GIW.</t>
  </si>
  <si>
    <t>1. Provide a description that addresses the entire scope of the proposed project.  The project description should include a clear picture of the target population(s) to be served, the plan for addressing the identified needs/issues of the CoC target population(s), projected outcome(s), and coordination with other source(s)/partner(s). The narrative is expected to describe the project at full operational capacity.
The description should be consistent with and make reference to other parts of this application.</t>
  </si>
  <si>
    <t>Select “Yes” if your project has special capacity in its facilities, program designs, tools, outreach or methodologies for a specific subpopulation or subpopulations. This does not necessarily mean that the project exclusively serves that subpopulation(s), but rather that they are uniquely equipped to serve them. If “Yes” is selected, select the relevant checkbox(s) below to identify the project’s population focus.</t>
  </si>
  <si>
    <t>Only projects that do not serve families with children or unaccompanied youth should select “N/A.”  All other family and youth projects should select "Yes".</t>
  </si>
  <si>
    <r>
      <t xml:space="preserve">For all supportive services available to participants, indicate who will provide them, and how often they are provided. This field is required and at least one value must be entered. Complete each row of drop down menus for supportive services that will be available to participants, using the funds requested through the application, and funds from other sources. If more than one Provider is relevant for a single service, please select the provider that corresponds to the highest frequency.
</t>
    </r>
    <r>
      <rPr>
        <b/>
        <sz val="11"/>
        <color theme="1"/>
        <rFont val="Calibri"/>
        <family val="2"/>
        <scheme val="minor"/>
      </rPr>
      <t xml:space="preserve">Provider-- select one of the following: 
</t>
    </r>
    <r>
      <rPr>
        <sz val="11"/>
        <color theme="1"/>
        <rFont val="Calibri"/>
        <family val="2"/>
        <scheme val="minor"/>
      </rPr>
      <t xml:space="preserve">“Subrecipient” to indicate that the project will provide the service directly;
“Partner” to indicate that an organization that is not a subrecipient of project funds but with whom a formal agreement or MOU has been signed will provide the service directly; or, “Non-Partner” to indicate that a specific organization with whom no formal agreement has been established regularly provides the service to clients. If more than one provider offers the service at the same frequency, choose the provider according to the following: Applicant, then Subrecipient, then Partner, and lastly, non-Partner.
</t>
    </r>
    <r>
      <rPr>
        <b/>
        <sz val="11"/>
        <color theme="1"/>
        <rFont val="Calibri"/>
        <family val="2"/>
        <scheme val="minor"/>
      </rPr>
      <t>- Frequency: Select the most common interval of time for which the service is accessible to
participants. If two frequencies are equally common, choose the interval with the highest
frequency.</t>
    </r>
  </si>
  <si>
    <t>EFFICIENCIES</t>
  </si>
  <si>
    <r>
      <t xml:space="preserve">INSTRUCTIONS
</t>
    </r>
    <r>
      <rPr>
        <b/>
        <sz val="11"/>
        <rFont val="Calibri"/>
        <family val="2"/>
        <scheme val="minor"/>
      </rPr>
      <t>BUDGET CATEGORY TOTALS (i.e. Totals for Leasing, Rental Assistance, Support Services, Operations) MUST BE THE SAME AS THE FY2016 Grants Inventory Worksheet
Do not enter any data into grey or black cells.</t>
    </r>
  </si>
  <si>
    <t>EXAMPLE:  Personnel</t>
  </si>
  <si>
    <t>total salaries and FICA</t>
  </si>
  <si>
    <t>EXAMPLE:  Moving truck and movers</t>
  </si>
  <si>
    <t>/client moved</t>
  </si>
  <si>
    <t>clients</t>
  </si>
  <si>
    <t>Subtotal Leasing</t>
  </si>
  <si>
    <t>Project leases individual units in building:</t>
  </si>
  <si>
    <t>Leased Structures/Facilities (if project leases whole building(s))</t>
  </si>
  <si>
    <t xml:space="preserve"> /monthly rent for facilities</t>
  </si>
  <si>
    <t>If your organization leases the building or facility as a whole, then complete this page with the structure information.</t>
  </si>
  <si>
    <t>EXAMPLE:  Housing Coordinator</t>
  </si>
  <si>
    <t>John Smith</t>
  </si>
  <si>
    <r>
      <t>Name of</t>
    </r>
    <r>
      <rPr>
        <b/>
        <sz val="11"/>
        <color indexed="8"/>
        <rFont val="Calibri"/>
        <family val="2"/>
        <scheme val="minor"/>
      </rPr>
      <t xml:space="preserve"> Staff</t>
    </r>
  </si>
  <si>
    <t>Total Match</t>
  </si>
  <si>
    <t>Program Income</t>
  </si>
  <si>
    <t>Admin (from GIW)</t>
  </si>
  <si>
    <t>BUDGET CATEGORY TOTALS (i.e. Totals for Leasing, Rental Assistance, Support Services, Operations) MUST BE THE SAME AS THE FY2016 Grants Inventory Worksheet</t>
  </si>
  <si>
    <t>FY2016 CoC Renewal PSH Application Instructions</t>
  </si>
  <si>
    <r>
      <t xml:space="preserve">2. Other than the salary breakdown sheet, each of these sheets represents HUD's 2016 NOFA application. MOHS has prepopulated a few sections. These prepopulated sections are shaded in gray. </t>
    </r>
    <r>
      <rPr>
        <b/>
        <sz val="11"/>
        <color theme="1"/>
        <rFont val="Calibri"/>
        <family val="2"/>
        <scheme val="minor"/>
      </rPr>
      <t>It is the responsibility of the sub-recipient to respond to all other questions asked in the application, if applicable</t>
    </r>
    <r>
      <rPr>
        <sz val="11"/>
        <color theme="1"/>
        <rFont val="Calibri"/>
        <family val="2"/>
        <scheme val="minor"/>
      </rPr>
      <t xml:space="preserve">. In some cases (e.g. "4B. Housing Type &amp; Location") you may need to complete multiple entries within the same sheet to reflect the specific details of your program. </t>
    </r>
  </si>
  <si>
    <t>3.  You should complete the tabs in number order.  Information entered is used to pre-populate other tabs.</t>
  </si>
  <si>
    <t>In each non-shaded field, list the number of households or persons served at maximum program capacity. The numbers here are intended to reflect a single point in time at maximum occupancy and not the number served over the course of a year or grant term. Gray cells will be totaled automatically.</t>
  </si>
  <si>
    <r>
      <t xml:space="preserve">In each non-shaded field, enter the number of persons served at maximum program capacity according to their age group, disability status, and the extent in which persons served fit into one
or more of the subpopulation categories. The numbers here are intended to reflect a single point in time at maximum capacity/utilization and </t>
    </r>
    <r>
      <rPr>
        <u/>
        <sz val="11"/>
        <color theme="1"/>
        <rFont val="Calibri"/>
        <family val="2"/>
        <scheme val="minor"/>
      </rPr>
      <t>not</t>
    </r>
    <r>
      <rPr>
        <sz val="11"/>
        <color theme="1"/>
        <rFont val="Calibri"/>
        <family val="2"/>
        <scheme val="minor"/>
      </rPr>
      <t xml:space="preserve"> the number served over the course of a year or grant term.
Gray cells will be totaled automatically.</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</si>
</sst>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0.000000%"/>
  </numFmts>
  <fonts count="3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sz val="9"/>
      <color rgb="FF000000"/>
      <name val="Arial"/>
      <family val="2"/>
    </font>
    <font>
      <sz val="10"/>
      <color theme="1"/>
      <name val="Calibri"/>
      <family val="2"/>
      <scheme val="minor"/>
    </font>
    <font>
      <b/>
      <sz val="10"/>
      <color theme="1"/>
      <name val="Calibri"/>
      <family val="2"/>
      <scheme val="minor"/>
    </font>
    <font>
      <sz val="10"/>
      <color theme="1"/>
      <name val="Verdana"/>
      <family val="2"/>
    </font>
    <font>
      <b/>
      <sz val="14"/>
      <color theme="1"/>
      <name val="Calibri"/>
      <family val="2"/>
      <scheme val="minor"/>
    </font>
    <font>
      <b/>
      <sz val="12"/>
      <color theme="1"/>
      <name val="Calibri"/>
      <family val="2"/>
      <scheme val="minor"/>
    </font>
    <font>
      <b/>
      <sz val="14"/>
      <color indexed="8"/>
      <name val="Calibri"/>
      <family val="2"/>
      <scheme val="minor"/>
    </font>
    <font>
      <i/>
      <sz val="9"/>
      <color theme="1"/>
      <name val="Arial"/>
      <family val="2"/>
    </font>
    <font>
      <i/>
      <sz val="9"/>
      <color rgb="FF000000"/>
      <name val="Arial"/>
      <family val="2"/>
    </font>
    <font>
      <b/>
      <sz val="12"/>
      <color rgb="FFFF0000"/>
      <name val="Calibri"/>
      <family val="2"/>
      <scheme val="minor"/>
    </font>
    <font>
      <sz val="10"/>
      <color theme="1"/>
      <name val="Arial"/>
      <family val="2"/>
    </font>
    <font>
      <b/>
      <sz val="20"/>
      <color theme="1"/>
      <name val="Calibri"/>
      <family val="2"/>
      <scheme val="minor"/>
    </font>
    <font>
      <b/>
      <sz val="18"/>
      <color theme="0"/>
      <name val="Calibri"/>
      <family val="2"/>
      <scheme val="minor"/>
    </font>
    <font>
      <b/>
      <sz val="14"/>
      <color theme="0"/>
      <name val="Calibri"/>
      <family val="2"/>
      <scheme val="minor"/>
    </font>
    <font>
      <b/>
      <sz val="14"/>
      <name val="Calibri"/>
      <family val="2"/>
      <scheme val="minor"/>
    </font>
    <font>
      <sz val="9"/>
      <color indexed="81"/>
      <name val="Tahoma"/>
      <family val="2"/>
    </font>
    <font>
      <b/>
      <sz val="9"/>
      <color indexed="81"/>
      <name val="Tahoma"/>
      <family val="2"/>
    </font>
    <font>
      <b/>
      <sz val="11"/>
      <name val="Calibri"/>
      <family val="2"/>
      <scheme val="minor"/>
    </font>
    <font>
      <sz val="12"/>
      <color theme="1"/>
      <name val="Calibri"/>
      <family val="2"/>
      <scheme val="minor"/>
    </font>
    <font>
      <b/>
      <u/>
      <sz val="11"/>
      <color theme="0"/>
      <name val="Calibri"/>
      <family val="2"/>
      <scheme val="minor"/>
    </font>
    <font>
      <u/>
      <sz val="11"/>
      <color theme="1"/>
      <name val="Calibri"/>
      <family val="2"/>
      <scheme val="minor"/>
    </font>
    <font>
      <sz val="11"/>
      <color indexed="8"/>
      <name val="Calibri"/>
      <family val="2"/>
      <scheme val="minor"/>
    </font>
    <font>
      <b/>
      <sz val="11"/>
      <color indexed="8"/>
      <name val="Calibri"/>
      <family val="2"/>
      <scheme val="minor"/>
    </font>
    <font>
      <b/>
      <sz val="11"/>
      <color rgb="FF000000"/>
      <name val="Calibri"/>
      <family val="2"/>
      <scheme val="minor"/>
    </font>
    <font>
      <sz val="11"/>
      <color rgb="FF000000"/>
      <name val="Calibri"/>
      <family val="2"/>
      <scheme val="minor"/>
    </font>
    <font>
      <b/>
      <sz val="12"/>
      <name val="Calibri"/>
      <family val="2"/>
      <scheme val="minor"/>
    </font>
    <font>
      <b/>
      <sz val="16"/>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00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auto="1"/>
      </left>
      <right style="thin">
        <color auto="1"/>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398">
    <xf numFmtId="0" fontId="0" fillId="0" borderId="0" xfId="0"/>
    <xf numFmtId="0" fontId="0" fillId="0" borderId="0" xfId="0" applyAlignment="1">
      <alignment horizontal="left" vertical="top"/>
    </xf>
    <xf numFmtId="0" fontId="0" fillId="0" borderId="0" xfId="0" applyAlignment="1">
      <alignment wrapText="1"/>
    </xf>
    <xf numFmtId="0" fontId="3" fillId="0" borderId="0" xfId="0" applyFont="1" applyAlignment="1">
      <alignment wrapText="1"/>
    </xf>
    <xf numFmtId="0" fontId="3" fillId="0" borderId="1" xfId="0" applyFont="1" applyBorder="1" applyAlignment="1">
      <alignment wrapText="1"/>
    </xf>
    <xf numFmtId="0" fontId="0" fillId="0" borderId="1" xfId="0" applyBorder="1"/>
    <xf numFmtId="0" fontId="0" fillId="0" borderId="0" xfId="0" applyAlignment="1">
      <alignment horizontal="left" vertical="top" wrapText="1"/>
    </xf>
    <xf numFmtId="0" fontId="3" fillId="0" borderId="1" xfId="0" applyFont="1" applyBorder="1" applyAlignment="1">
      <alignment horizontal="left" vertical="top" wrapText="1"/>
    </xf>
    <xf numFmtId="0" fontId="0" fillId="0" borderId="0" xfId="0" applyAlignment="1">
      <alignment horizontal="center" vertical="center"/>
    </xf>
    <xf numFmtId="0" fontId="3" fillId="0" borderId="0" xfId="0" applyFont="1"/>
    <xf numFmtId="0" fontId="7" fillId="0" borderId="0" xfId="0" applyFont="1" applyAlignment="1">
      <alignment horizontal="center" vertical="center" wrapText="1"/>
    </xf>
    <xf numFmtId="0" fontId="8"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0" fillId="0" borderId="0" xfId="0" applyBorder="1"/>
    <xf numFmtId="0" fontId="0" fillId="0" borderId="0" xfId="0" applyAlignment="1">
      <alignment horizontal="center" vertical="top" wrapText="1"/>
    </xf>
    <xf numFmtId="0" fontId="0" fillId="0" borderId="6" xfId="0" applyBorder="1" applyAlignment="1">
      <alignment wrapText="1"/>
    </xf>
    <xf numFmtId="0" fontId="0" fillId="0" borderId="10" xfId="0" applyBorder="1" applyAlignment="1">
      <alignment wrapText="1"/>
    </xf>
    <xf numFmtId="0" fontId="0" fillId="0" borderId="9" xfId="0" applyBorder="1"/>
    <xf numFmtId="0" fontId="0" fillId="0" borderId="13" xfId="0" applyBorder="1"/>
    <xf numFmtId="0" fontId="3" fillId="0" borderId="1" xfId="0" applyFont="1" applyBorder="1"/>
    <xf numFmtId="0" fontId="3" fillId="0" borderId="1" xfId="0" applyFont="1" applyBorder="1" applyAlignment="1">
      <alignment horizontal="center" vertical="center" wrapText="1"/>
    </xf>
    <xf numFmtId="0" fontId="0" fillId="0" borderId="1" xfId="0" applyBorder="1" applyAlignment="1">
      <alignment horizontal="right" wrapText="1"/>
    </xf>
    <xf numFmtId="0" fontId="3" fillId="0" borderId="1" xfId="0" applyFont="1" applyBorder="1" applyAlignment="1">
      <alignment horizontal="center" vertical="center"/>
    </xf>
    <xf numFmtId="0" fontId="0" fillId="0" borderId="13" xfId="0" applyBorder="1" applyAlignment="1">
      <alignment wrapText="1"/>
    </xf>
    <xf numFmtId="0" fontId="0" fillId="3" borderId="13" xfId="0" applyFill="1" applyBorder="1"/>
    <xf numFmtId="0" fontId="11" fillId="0" borderId="0" xfId="0" applyFont="1" applyAlignment="1">
      <alignment horizontal="left" vertical="top" wrapText="1"/>
    </xf>
    <xf numFmtId="0" fontId="0" fillId="0" borderId="1" xfId="0" applyBorder="1" applyProtection="1">
      <protection locked="0"/>
    </xf>
    <xf numFmtId="0" fontId="0" fillId="0" borderId="3" xfId="0" applyBorder="1" applyAlignment="1" applyProtection="1">
      <alignment horizontal="center" vertical="center"/>
      <protection locked="0"/>
    </xf>
    <xf numFmtId="0" fontId="0" fillId="0" borderId="1" xfId="0" applyBorder="1" applyAlignment="1" applyProtection="1">
      <alignment wrapText="1"/>
      <protection locked="0"/>
    </xf>
    <xf numFmtId="0" fontId="0" fillId="0" borderId="1"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3" fillId="0" borderId="1" xfId="0" applyFont="1" applyBorder="1" applyProtection="1">
      <protection locked="0"/>
    </xf>
    <xf numFmtId="0" fontId="0" fillId="0" borderId="2" xfId="0" applyBorder="1" applyProtection="1">
      <protection locked="0"/>
    </xf>
    <xf numFmtId="0" fontId="9" fillId="0" borderId="0" xfId="0" applyFont="1" applyAlignment="1">
      <alignment horizontal="left" vertical="top" wrapText="1"/>
    </xf>
    <xf numFmtId="0" fontId="9" fillId="0" borderId="0" xfId="0" applyFont="1" applyAlignment="1">
      <alignment vertical="top" wrapText="1"/>
    </xf>
    <xf numFmtId="0" fontId="0" fillId="0" borderId="0" xfId="0" applyAlignment="1">
      <alignment vertical="top" wrapText="1"/>
    </xf>
    <xf numFmtId="0" fontId="9" fillId="0" borderId="0" xfId="0" applyFont="1" applyAlignment="1">
      <alignment horizontal="center" vertical="top" wrapText="1"/>
    </xf>
    <xf numFmtId="0" fontId="11" fillId="0" borderId="0" xfId="0" applyFont="1" applyAlignment="1">
      <alignment horizontal="left" vertical="top" wrapText="1"/>
    </xf>
    <xf numFmtId="0" fontId="9" fillId="0" borderId="0" xfId="0" applyFont="1" applyAlignment="1">
      <alignment vertical="top" wrapText="1"/>
    </xf>
    <xf numFmtId="0" fontId="3" fillId="4" borderId="1" xfId="0" applyFont="1" applyFill="1" applyBorder="1" applyAlignment="1">
      <alignment wrapText="1"/>
    </xf>
    <xf numFmtId="0" fontId="3" fillId="0" borderId="2" xfId="0" applyFont="1" applyBorder="1" applyAlignment="1">
      <alignment wrapText="1"/>
    </xf>
    <xf numFmtId="0" fontId="0" fillId="4" borderId="1" xfId="0" applyFill="1" applyBorder="1"/>
    <xf numFmtId="0" fontId="3" fillId="0" borderId="20" xfId="0" applyFont="1" applyBorder="1" applyAlignment="1">
      <alignment horizontal="left" vertical="top" wrapText="1"/>
    </xf>
    <xf numFmtId="0" fontId="0" fillId="0" borderId="26" xfId="0" applyBorder="1" applyProtection="1">
      <protection locked="0"/>
    </xf>
    <xf numFmtId="0" fontId="0" fillId="0" borderId="27" xfId="0" applyBorder="1"/>
    <xf numFmtId="0" fontId="3" fillId="0" borderId="0" xfId="0" applyFont="1" applyBorder="1" applyAlignment="1">
      <alignment horizontal="center"/>
    </xf>
    <xf numFmtId="0" fontId="3" fillId="0" borderId="27" xfId="0" applyFont="1" applyBorder="1" applyAlignment="1">
      <alignment horizontal="left" vertical="top" wrapText="1"/>
    </xf>
    <xf numFmtId="0" fontId="3" fillId="0" borderId="0" xfId="0" applyFont="1" applyBorder="1" applyAlignment="1">
      <alignment horizontal="left" vertical="top" wrapText="1"/>
    </xf>
    <xf numFmtId="0" fontId="3" fillId="0" borderId="29" xfId="0" applyFont="1" applyBorder="1" applyAlignment="1">
      <alignment wrapText="1"/>
    </xf>
    <xf numFmtId="0" fontId="3" fillId="0" borderId="30" xfId="0" applyFont="1" applyBorder="1" applyAlignment="1">
      <alignment vertical="top" wrapText="1"/>
    </xf>
    <xf numFmtId="0" fontId="3" fillId="0" borderId="21" xfId="0" applyFont="1" applyBorder="1" applyAlignment="1">
      <alignment vertical="top" wrapText="1"/>
    </xf>
    <xf numFmtId="0" fontId="0" fillId="0" borderId="14" xfId="0" applyBorder="1" applyProtection="1">
      <protection locked="0"/>
    </xf>
    <xf numFmtId="0" fontId="3" fillId="0" borderId="21" xfId="0" applyFont="1" applyBorder="1" applyAlignment="1">
      <alignment wrapText="1"/>
    </xf>
    <xf numFmtId="0" fontId="0" fillId="2" borderId="0" xfId="0" applyFill="1" applyAlignment="1">
      <alignment vertical="top" wrapText="1"/>
    </xf>
    <xf numFmtId="0" fontId="0" fillId="3" borderId="0" xfId="0" applyFill="1"/>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9" fontId="3" fillId="4" borderId="2" xfId="1" applyFont="1" applyFill="1" applyBorder="1" applyAlignment="1">
      <alignment horizontal="center" vertical="center" wrapText="1"/>
    </xf>
    <xf numFmtId="9" fontId="0" fillId="4" borderId="1" xfId="1" applyFont="1" applyFill="1" applyBorder="1" applyAlignment="1">
      <alignment horizontal="center" vertical="center"/>
    </xf>
    <xf numFmtId="0" fontId="4" fillId="0" borderId="3" xfId="0" applyFont="1" applyBorder="1" applyAlignment="1">
      <alignment horizontal="right" wrapText="1"/>
    </xf>
    <xf numFmtId="0" fontId="4" fillId="0" borderId="16" xfId="0" applyFont="1" applyBorder="1" applyAlignment="1">
      <alignment horizontal="right" wrapText="1"/>
    </xf>
    <xf numFmtId="0" fontId="4" fillId="0" borderId="2" xfId="0" applyFont="1" applyBorder="1" applyAlignment="1">
      <alignment horizontal="right" wrapText="1"/>
    </xf>
    <xf numFmtId="0" fontId="4" fillId="0" borderId="28" xfId="0" applyFont="1" applyBorder="1" applyAlignment="1">
      <alignment horizontal="right" vertical="top" wrapText="1"/>
    </xf>
    <xf numFmtId="0" fontId="4" fillId="0" borderId="29" xfId="0" applyFont="1" applyBorder="1" applyAlignment="1">
      <alignment horizontal="right" vertical="top" wrapText="1"/>
    </xf>
    <xf numFmtId="0" fontId="3" fillId="0" borderId="23" xfId="0" applyFont="1" applyBorder="1" applyAlignment="1">
      <alignment horizontal="left" vertical="top" wrapText="1"/>
    </xf>
    <xf numFmtId="0" fontId="12" fillId="2" borderId="28" xfId="0" applyFont="1" applyFill="1" applyBorder="1" applyAlignment="1">
      <alignment horizontal="right" vertical="center" wrapText="1"/>
    </xf>
    <xf numFmtId="0" fontId="12" fillId="2" borderId="29" xfId="0" applyFont="1" applyFill="1" applyBorder="1" applyAlignment="1">
      <alignment horizontal="right" vertical="center" wrapText="1"/>
    </xf>
    <xf numFmtId="0" fontId="13" fillId="0" borderId="29" xfId="0" applyFont="1" applyBorder="1" applyAlignment="1">
      <alignment horizontal="right" vertical="center" wrapText="1"/>
    </xf>
    <xf numFmtId="0" fontId="13" fillId="0" borderId="23" xfId="0" applyFont="1" applyBorder="1" applyAlignment="1">
      <alignment horizontal="right" vertical="center" wrapText="1"/>
    </xf>
    <xf numFmtId="0" fontId="5" fillId="0" borderId="37" xfId="0" applyFont="1" applyBorder="1" applyAlignment="1">
      <alignment horizontal="right" vertical="center" wrapText="1"/>
    </xf>
    <xf numFmtId="0" fontId="4" fillId="0" borderId="3" xfId="0" applyFont="1" applyBorder="1" applyAlignment="1">
      <alignment horizontal="right" vertical="top" wrapText="1"/>
    </xf>
    <xf numFmtId="0" fontId="4" fillId="0" borderId="16" xfId="0" applyFont="1" applyBorder="1" applyAlignment="1">
      <alignment horizontal="right" vertical="top" wrapText="1"/>
    </xf>
    <xf numFmtId="0" fontId="4" fillId="0" borderId="2" xfId="0" applyFont="1" applyBorder="1" applyAlignment="1">
      <alignment horizontal="right" vertical="top" wrapText="1"/>
    </xf>
    <xf numFmtId="0" fontId="0" fillId="0" borderId="3" xfId="0" applyBorder="1" applyAlignment="1">
      <alignment horizontal="right" vertical="top" wrapText="1"/>
    </xf>
    <xf numFmtId="0" fontId="0" fillId="0" borderId="16" xfId="0" applyBorder="1" applyAlignment="1">
      <alignment horizontal="right" vertical="top" wrapText="1"/>
    </xf>
    <xf numFmtId="0" fontId="0" fillId="0" borderId="2" xfId="0" applyBorder="1" applyAlignment="1">
      <alignment horizontal="right" vertical="top" wrapText="1"/>
    </xf>
    <xf numFmtId="0" fontId="3" fillId="0" borderId="3" xfId="0" applyFont="1" applyBorder="1" applyAlignment="1">
      <alignment horizontal="right"/>
    </xf>
    <xf numFmtId="0" fontId="3" fillId="0" borderId="16" xfId="0" applyFont="1" applyBorder="1" applyAlignment="1">
      <alignment horizontal="right"/>
    </xf>
    <xf numFmtId="0" fontId="3" fillId="0" borderId="2" xfId="0" applyFont="1" applyBorder="1" applyAlignment="1">
      <alignment horizontal="right"/>
    </xf>
    <xf numFmtId="0" fontId="0" fillId="0" borderId="1" xfId="0" applyBorder="1" applyAlignment="1" applyProtection="1">
      <alignment horizontal="center" vertical="center"/>
      <protection locked="0"/>
    </xf>
    <xf numFmtId="0" fontId="0" fillId="0" borderId="0" xfId="0" applyProtection="1">
      <protection locked="0"/>
    </xf>
    <xf numFmtId="0" fontId="0" fillId="0" borderId="1" xfId="0" applyFill="1" applyBorder="1" applyProtection="1">
      <protection locked="0"/>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wrapText="1"/>
      <protection locked="0"/>
    </xf>
    <xf numFmtId="9" fontId="0" fillId="0" borderId="1" xfId="1" applyFont="1" applyFill="1" applyBorder="1" applyAlignment="1" applyProtection="1">
      <alignment horizontal="center" vertical="center" wrapText="1"/>
      <protection locked="0"/>
    </xf>
    <xf numFmtId="9" fontId="0" fillId="0" borderId="9" xfId="1" applyFont="1"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1" xfId="0" applyFill="1" applyBorder="1" applyAlignment="1" applyProtection="1">
      <alignment horizontal="left" vertical="top"/>
      <protection locked="0"/>
    </xf>
    <xf numFmtId="0" fontId="0" fillId="0" borderId="9" xfId="0" applyFill="1" applyBorder="1" applyAlignment="1" applyProtection="1">
      <alignment horizontal="left" vertical="top"/>
      <protection locked="0"/>
    </xf>
    <xf numFmtId="14" fontId="0" fillId="0" borderId="1" xfId="0" applyNumberFormat="1" applyBorder="1" applyProtection="1">
      <protection locked="0"/>
    </xf>
    <xf numFmtId="0" fontId="3" fillId="0" borderId="1" xfId="0" applyFont="1" applyBorder="1" applyAlignment="1">
      <alignment horizontal="left" vertical="top" wrapText="1"/>
    </xf>
    <xf numFmtId="0" fontId="11" fillId="0" borderId="0" xfId="0" applyFont="1" applyAlignment="1">
      <alignment horizontal="left" vertical="top" wrapText="1"/>
    </xf>
    <xf numFmtId="0" fontId="9" fillId="0" borderId="0" xfId="0" applyFont="1" applyAlignment="1">
      <alignment vertical="top" wrapText="1"/>
    </xf>
    <xf numFmtId="0" fontId="0" fillId="0" borderId="0" xfId="0" applyAlignment="1">
      <alignment wrapText="1"/>
    </xf>
    <xf numFmtId="0" fontId="3" fillId="0" borderId="1" xfId="0" applyFont="1" applyBorder="1" applyAlignment="1">
      <alignment horizontal="left" vertical="top" wrapText="1"/>
    </xf>
    <xf numFmtId="3" fontId="0" fillId="0" borderId="1" xfId="0" applyNumberFormat="1" applyBorder="1" applyProtection="1">
      <protection locked="0"/>
    </xf>
    <xf numFmtId="0" fontId="0" fillId="0" borderId="0" xfId="0" applyProtection="1"/>
    <xf numFmtId="0" fontId="3" fillId="4" borderId="1" xfId="0" applyFont="1" applyFill="1" applyBorder="1" applyAlignment="1" applyProtection="1">
      <alignment horizontal="center" vertical="center" wrapText="1"/>
    </xf>
    <xf numFmtId="0" fontId="0" fillId="0" borderId="0" xfId="0" applyAlignment="1" applyProtection="1">
      <alignment horizontal="center" vertical="center" wrapText="1"/>
    </xf>
    <xf numFmtId="44" fontId="1" fillId="4" borderId="1" xfId="2" applyNumberFormat="1" applyFont="1" applyFill="1" applyBorder="1"/>
    <xf numFmtId="0" fontId="0" fillId="4" borderId="35" xfId="0" applyFill="1" applyBorder="1" applyProtection="1"/>
    <xf numFmtId="44" fontId="1" fillId="4" borderId="35" xfId="2" applyNumberFormat="1" applyFont="1" applyFill="1" applyBorder="1" applyProtection="1"/>
    <xf numFmtId="0" fontId="0" fillId="0" borderId="35" xfId="0" applyBorder="1" applyProtection="1">
      <protection locked="0"/>
    </xf>
    <xf numFmtId="44" fontId="1" fillId="4" borderId="3" xfId="2" applyNumberFormat="1" applyFont="1" applyFill="1" applyBorder="1" applyProtection="1"/>
    <xf numFmtId="44" fontId="19" fillId="5" borderId="0" xfId="2" applyFont="1" applyFill="1" applyProtection="1"/>
    <xf numFmtId="0" fontId="0" fillId="0" borderId="35" xfId="0" applyFont="1" applyBorder="1" applyProtection="1">
      <protection locked="0"/>
    </xf>
    <xf numFmtId="44" fontId="1" fillId="0" borderId="35" xfId="2" applyFont="1" applyBorder="1" applyProtection="1">
      <protection locked="0"/>
    </xf>
    <xf numFmtId="0" fontId="0" fillId="4" borderId="40" xfId="0" applyFont="1" applyFill="1" applyBorder="1"/>
    <xf numFmtId="44" fontId="0" fillId="4" borderId="41" xfId="0" applyNumberFormat="1" applyFont="1" applyFill="1" applyBorder="1"/>
    <xf numFmtId="0" fontId="19" fillId="5" borderId="0" xfId="0" applyFont="1" applyFill="1" applyAlignment="1" applyProtection="1">
      <alignment horizontal="center" vertical="center"/>
    </xf>
    <xf numFmtId="0" fontId="0" fillId="4" borderId="0" xfId="0" applyFill="1"/>
    <xf numFmtId="0" fontId="0" fillId="0" borderId="0" xfId="0" applyAlignment="1">
      <alignment horizontal="center"/>
    </xf>
    <xf numFmtId="44" fontId="0" fillId="0" borderId="0" xfId="0" applyNumberFormat="1"/>
    <xf numFmtId="0" fontId="0"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4" fillId="0" borderId="29" xfId="0" applyFont="1" applyBorder="1" applyAlignment="1">
      <alignment horizontal="right" vertical="top" wrapText="1" indent="1"/>
    </xf>
    <xf numFmtId="0" fontId="0" fillId="0" borderId="1" xfId="0" applyBorder="1" applyAlignment="1">
      <alignment horizontal="center" vertical="center"/>
    </xf>
    <xf numFmtId="0" fontId="0" fillId="0" borderId="1" xfId="0" applyBorder="1" applyAlignment="1">
      <alignment horizontal="left" vertical="top" wrapText="1" indent="2"/>
    </xf>
    <xf numFmtId="0" fontId="3" fillId="0" borderId="19" xfId="0" applyFont="1" applyBorder="1" applyAlignment="1">
      <alignment horizontal="left" vertical="top" wrapText="1"/>
    </xf>
    <xf numFmtId="0" fontId="0" fillId="0" borderId="3" xfId="0" applyBorder="1" applyAlignment="1">
      <alignment horizontal="center" vertical="center"/>
    </xf>
    <xf numFmtId="0" fontId="0" fillId="0" borderId="19" xfId="0" applyFont="1" applyBorder="1" applyAlignment="1">
      <alignment horizontal="left" vertical="top" wrapText="1" indent="2"/>
    </xf>
    <xf numFmtId="0" fontId="0" fillId="0" borderId="5" xfId="0" applyBorder="1" applyProtection="1">
      <protection locked="0"/>
    </xf>
    <xf numFmtId="0" fontId="4" fillId="0" borderId="1" xfId="0" applyFont="1" applyBorder="1" applyAlignment="1">
      <alignment horizontal="right" vertical="top" wrapText="1"/>
    </xf>
    <xf numFmtId="0" fontId="0" fillId="0" borderId="3" xfId="0" applyFill="1" applyBorder="1" applyProtection="1">
      <protection locked="0"/>
    </xf>
    <xf numFmtId="0" fontId="4" fillId="0" borderId="4" xfId="0" applyFont="1" applyBorder="1" applyAlignment="1">
      <alignment horizontal="right" vertical="top" wrapText="1"/>
    </xf>
    <xf numFmtId="0" fontId="11" fillId="0" borderId="0" xfId="0" applyFont="1" applyAlignment="1">
      <alignment horizontal="left" vertical="top" wrapText="1"/>
    </xf>
    <xf numFmtId="0" fontId="3" fillId="2" borderId="1" xfId="0" applyFont="1" applyFill="1" applyBorder="1" applyAlignment="1">
      <alignment horizontal="left" vertical="top" wrapText="1"/>
    </xf>
    <xf numFmtId="0" fontId="0" fillId="2" borderId="1" xfId="0" applyFill="1" applyBorder="1"/>
    <xf numFmtId="0" fontId="0" fillId="0" borderId="17" xfId="0" applyBorder="1" applyAlignment="1" applyProtection="1">
      <alignment horizontal="center" vertical="center"/>
      <protection locked="0"/>
    </xf>
    <xf numFmtId="0" fontId="0" fillId="2" borderId="0" xfId="0" applyFill="1" applyBorder="1"/>
    <xf numFmtId="0" fontId="0" fillId="2" borderId="0" xfId="0" applyFill="1"/>
    <xf numFmtId="0" fontId="15" fillId="0" borderId="1" xfId="0" applyFont="1" applyBorder="1"/>
    <xf numFmtId="0" fontId="15" fillId="0" borderId="2" xfId="0" applyFont="1" applyBorder="1"/>
    <xf numFmtId="0" fontId="0" fillId="4" borderId="0" xfId="0" applyFill="1" applyAlignment="1">
      <alignment horizontal="left"/>
    </xf>
    <xf numFmtId="0" fontId="0" fillId="0" borderId="1" xfId="0" applyBorder="1" applyAlignment="1">
      <alignment horizontal="left"/>
    </xf>
    <xf numFmtId="0" fontId="3" fillId="2" borderId="1" xfId="0" applyFont="1" applyFill="1" applyBorder="1" applyAlignment="1">
      <alignment wrapText="1"/>
    </xf>
    <xf numFmtId="0" fontId="0" fillId="0" borderId="0" xfId="0" applyBorder="1" applyAlignment="1">
      <alignment horizontal="center" vertical="center"/>
    </xf>
    <xf numFmtId="0" fontId="11" fillId="0" borderId="0" xfId="0" applyFont="1" applyAlignment="1">
      <alignment horizontal="left" vertical="top" wrapText="1"/>
    </xf>
    <xf numFmtId="0" fontId="9" fillId="0" borderId="0" xfId="0" applyFont="1" applyAlignment="1">
      <alignment vertical="top" wrapText="1"/>
    </xf>
    <xf numFmtId="0" fontId="3" fillId="2" borderId="20" xfId="0" applyFont="1" applyFill="1" applyBorder="1" applyAlignment="1" applyProtection="1">
      <alignment horizontal="left" vertical="top" wrapText="1"/>
    </xf>
    <xf numFmtId="0" fontId="0" fillId="0" borderId="0" xfId="0" applyAlignment="1">
      <alignment horizontal="center" vertical="top" wrapText="1"/>
    </xf>
    <xf numFmtId="0" fontId="0" fillId="0" borderId="0" xfId="0" applyAlignment="1">
      <alignment wrapText="1"/>
    </xf>
    <xf numFmtId="0" fontId="0" fillId="4" borderId="1" xfId="0" applyFill="1" applyBorder="1" applyAlignment="1">
      <alignment horizontal="left"/>
    </xf>
    <xf numFmtId="0" fontId="0" fillId="2" borderId="1" xfId="0" applyFill="1" applyBorder="1" applyAlignment="1">
      <alignment horizontal="left"/>
    </xf>
    <xf numFmtId="0" fontId="0" fillId="0" borderId="1" xfId="0" applyFill="1" applyBorder="1" applyAlignment="1" applyProtection="1">
      <alignment horizontal="left"/>
      <protection locked="0"/>
    </xf>
    <xf numFmtId="0" fontId="0" fillId="0" borderId="1" xfId="0" applyBorder="1" applyAlignment="1" applyProtection="1">
      <alignment horizontal="left"/>
      <protection locked="0"/>
    </xf>
    <xf numFmtId="0" fontId="0" fillId="0" borderId="0" xfId="0" applyAlignment="1">
      <alignment horizontal="left"/>
    </xf>
    <xf numFmtId="0" fontId="0" fillId="4" borderId="1" xfId="0" applyFill="1" applyBorder="1" applyAlignment="1" applyProtection="1">
      <alignment horizontal="left"/>
    </xf>
    <xf numFmtId="0" fontId="0" fillId="4" borderId="1" xfId="0" applyFill="1" applyBorder="1" applyAlignment="1" applyProtection="1">
      <alignment horizontal="left"/>
      <protection locked="0"/>
    </xf>
    <xf numFmtId="0" fontId="0" fillId="0" borderId="2" xfId="0" applyBorder="1" applyAlignment="1" applyProtection="1">
      <alignment horizontal="left"/>
      <protection locked="0"/>
    </xf>
    <xf numFmtId="0" fontId="3" fillId="0" borderId="1" xfId="0" applyFont="1" applyFill="1" applyBorder="1" applyAlignment="1">
      <alignment wrapText="1"/>
    </xf>
    <xf numFmtId="0" fontId="11" fillId="2" borderId="0" xfId="0" applyFont="1" applyFill="1" applyAlignment="1">
      <alignment horizontal="left" vertical="top" wrapText="1"/>
    </xf>
    <xf numFmtId="0" fontId="0" fillId="2" borderId="0" xfId="0" applyFill="1" applyAlignment="1">
      <alignment horizontal="left" vertical="top" wrapText="1"/>
    </xf>
    <xf numFmtId="0" fontId="9" fillId="2" borderId="0" xfId="0" applyFont="1" applyFill="1" applyAlignment="1">
      <alignment vertical="top" wrapText="1"/>
    </xf>
    <xf numFmtId="0" fontId="6" fillId="2" borderId="0" xfId="0" applyFont="1" applyFill="1"/>
    <xf numFmtId="0" fontId="3" fillId="2" borderId="1" xfId="0" applyFont="1" applyFill="1" applyBorder="1" applyAlignment="1">
      <alignment vertical="top" wrapText="1"/>
    </xf>
    <xf numFmtId="0" fontId="3" fillId="2" borderId="5" xfId="0" applyFont="1" applyFill="1" applyBorder="1" applyAlignment="1">
      <alignment vertical="top" wrapText="1"/>
    </xf>
    <xf numFmtId="0" fontId="3" fillId="2" borderId="3" xfId="0" applyFont="1" applyFill="1" applyBorder="1" applyAlignment="1">
      <alignment vertical="top" wrapText="1"/>
    </xf>
    <xf numFmtId="0" fontId="0" fillId="2" borderId="3" xfId="0" applyFont="1" applyFill="1" applyBorder="1" applyAlignment="1" applyProtection="1">
      <alignment horizontal="center" vertical="top"/>
      <protection locked="0"/>
    </xf>
    <xf numFmtId="0" fontId="0" fillId="2" borderId="0" xfId="0" applyFill="1" applyAlignment="1">
      <alignment vertical="top"/>
    </xf>
    <xf numFmtId="0" fontId="3" fillId="2" borderId="2" xfId="0" applyFont="1" applyFill="1" applyBorder="1" applyAlignment="1">
      <alignment vertical="top" wrapText="1"/>
    </xf>
    <xf numFmtId="0" fontId="3" fillId="2" borderId="1" xfId="0" applyFont="1" applyFill="1" applyBorder="1" applyAlignment="1">
      <alignment horizontal="center" vertical="top"/>
    </xf>
    <xf numFmtId="0" fontId="4" fillId="2" borderId="1" xfId="0" applyFont="1" applyFill="1" applyBorder="1" applyAlignment="1">
      <alignment horizontal="left" vertical="top" wrapText="1" indent="5"/>
    </xf>
    <xf numFmtId="0" fontId="0" fillId="2" borderId="0" xfId="0" applyFill="1" applyBorder="1" applyAlignment="1">
      <alignment horizontal="left" vertical="top" wrapText="1"/>
    </xf>
    <xf numFmtId="0" fontId="0" fillId="0" borderId="2" xfId="0" applyBorder="1" applyAlignment="1" applyProtection="1">
      <alignment horizontal="center" vertical="center"/>
      <protection locked="0"/>
    </xf>
    <xf numFmtId="0" fontId="3" fillId="2" borderId="0" xfId="0" applyFont="1" applyFill="1" applyBorder="1" applyAlignment="1" applyProtection="1">
      <alignment horizontal="left" vertical="top" wrapText="1"/>
    </xf>
    <xf numFmtId="0" fontId="3" fillId="2" borderId="31" xfId="0" applyFont="1" applyFill="1" applyBorder="1" applyAlignment="1" applyProtection="1">
      <alignment horizontal="left" vertical="top" wrapText="1"/>
    </xf>
    <xf numFmtId="0" fontId="4" fillId="0" borderId="37" xfId="0" applyFont="1" applyBorder="1" applyAlignment="1">
      <alignment horizontal="left" vertical="top" wrapText="1"/>
    </xf>
    <xf numFmtId="0" fontId="3" fillId="0" borderId="18" xfId="0" applyFont="1" applyBorder="1" applyAlignment="1">
      <alignment horizontal="left" vertical="top" wrapText="1"/>
    </xf>
    <xf numFmtId="0" fontId="0" fillId="0" borderId="18" xfId="0" applyBorder="1"/>
    <xf numFmtId="0" fontId="0" fillId="0" borderId="15" xfId="0" applyBorder="1" applyAlignment="1">
      <alignment horizontal="left" vertical="top"/>
    </xf>
    <xf numFmtId="0" fontId="0" fillId="0" borderId="15" xfId="0" applyBorder="1"/>
    <xf numFmtId="0" fontId="0" fillId="0" borderId="5" xfId="0" applyBorder="1" applyAlignment="1" applyProtection="1">
      <alignment horizontal="center" vertical="center"/>
      <protection locked="0"/>
    </xf>
    <xf numFmtId="0" fontId="0" fillId="0" borderId="1"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10" xfId="0" applyBorder="1" applyAlignment="1">
      <alignment vertical="center" wrapText="1"/>
    </xf>
    <xf numFmtId="0" fontId="0" fillId="0" borderId="0" xfId="0" applyAlignment="1">
      <alignment vertical="center" wrapText="1"/>
    </xf>
    <xf numFmtId="0" fontId="2" fillId="3" borderId="1" xfId="0" applyFont="1" applyFill="1" applyBorder="1" applyAlignment="1">
      <alignment wrapText="1"/>
    </xf>
    <xf numFmtId="0" fontId="2" fillId="3" borderId="1" xfId="0" applyFont="1" applyFill="1" applyBorder="1" applyAlignment="1">
      <alignment horizontal="center" vertical="center" wrapText="1"/>
    </xf>
    <xf numFmtId="0" fontId="0" fillId="0" borderId="11" xfId="0"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3" fillId="4"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7" xfId="0" applyFill="1" applyBorder="1" applyAlignment="1" applyProtection="1">
      <alignment horizontal="center" vertical="center" wrapText="1"/>
      <protection locked="0"/>
    </xf>
    <xf numFmtId="0" fontId="0" fillId="0" borderId="8"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pplyProtection="1">
      <alignment horizontal="center" vertical="center" wrapText="1"/>
      <protection locked="0"/>
    </xf>
    <xf numFmtId="0" fontId="3" fillId="4" borderId="8" xfId="0" applyFont="1" applyFill="1" applyBorder="1" applyAlignment="1">
      <alignment horizontal="center" vertical="center" wrapText="1"/>
    </xf>
    <xf numFmtId="0" fontId="0" fillId="0" borderId="1" xfId="0" applyFill="1" applyBorder="1" applyAlignment="1">
      <alignment horizontal="left" vertical="top"/>
    </xf>
    <xf numFmtId="0" fontId="0" fillId="0" borderId="9" xfId="0" applyFill="1" applyBorder="1" applyAlignment="1">
      <alignment horizontal="left" vertical="top"/>
    </xf>
    <xf numFmtId="0" fontId="3" fillId="2" borderId="15" xfId="0" applyFont="1" applyFill="1" applyBorder="1" applyAlignment="1">
      <alignment horizontal="right"/>
    </xf>
    <xf numFmtId="0" fontId="3" fillId="2" borderId="15" xfId="0" applyFont="1" applyFill="1" applyBorder="1" applyAlignment="1">
      <alignment horizontal="center" vertical="center"/>
    </xf>
    <xf numFmtId="0" fontId="3" fillId="4" borderId="2" xfId="0" applyFont="1" applyFill="1" applyBorder="1" applyAlignment="1">
      <alignment horizontal="left"/>
    </xf>
    <xf numFmtId="0" fontId="3" fillId="4" borderId="1" xfId="0" applyFont="1" applyFill="1" applyBorder="1" applyAlignment="1">
      <alignment horizontal="center" vertical="center" wrapText="1"/>
    </xf>
    <xf numFmtId="0" fontId="4" fillId="0" borderId="1" xfId="0" applyFont="1" applyBorder="1" applyAlignment="1">
      <alignment horizontal="left" wrapText="1"/>
    </xf>
    <xf numFmtId="0" fontId="0" fillId="0" borderId="1" xfId="0" applyFont="1" applyBorder="1" applyAlignment="1">
      <alignment horizontal="left" vertical="center" wrapText="1"/>
    </xf>
    <xf numFmtId="0" fontId="0" fillId="0" borderId="9" xfId="0" applyFont="1" applyBorder="1" applyAlignment="1">
      <alignment horizontal="left" vertical="center" wrapText="1"/>
    </xf>
    <xf numFmtId="0" fontId="3" fillId="4" borderId="2" xfId="0" applyFont="1" applyFill="1" applyBorder="1" applyAlignment="1">
      <alignment horizontal="left" vertical="center" wrapText="1"/>
    </xf>
    <xf numFmtId="0" fontId="2" fillId="3" borderId="1" xfId="0" applyFont="1" applyFill="1" applyBorder="1" applyAlignment="1">
      <alignment horizontal="center" vertical="center"/>
    </xf>
    <xf numFmtId="0" fontId="2" fillId="3" borderId="1" xfId="0" applyFont="1" applyFill="1" applyBorder="1"/>
    <xf numFmtId="0" fontId="4" fillId="2" borderId="39" xfId="0" applyFont="1" applyFill="1" applyBorder="1" applyAlignment="1">
      <alignment horizontal="left" wrapText="1"/>
    </xf>
    <xf numFmtId="0" fontId="0" fillId="2" borderId="39" xfId="0" applyFill="1" applyBorder="1" applyAlignment="1" applyProtection="1">
      <alignment horizontal="center" vertical="center"/>
      <protection locked="0"/>
    </xf>
    <xf numFmtId="9" fontId="0" fillId="2" borderId="39" xfId="1" applyFont="1" applyFill="1" applyBorder="1" applyAlignment="1">
      <alignment horizontal="center" vertical="center"/>
    </xf>
    <xf numFmtId="0" fontId="3" fillId="0" borderId="1" xfId="0" applyFont="1" applyBorder="1" applyAlignment="1">
      <alignment vertical="top" wrapText="1"/>
    </xf>
    <xf numFmtId="0" fontId="0" fillId="0" borderId="1" xfId="0" applyFill="1" applyBorder="1" applyAlignment="1" applyProtection="1">
      <alignment vertical="top"/>
      <protection locked="0"/>
    </xf>
    <xf numFmtId="0" fontId="0" fillId="0" borderId="0" xfId="0" applyAlignment="1">
      <alignment vertical="top"/>
    </xf>
    <xf numFmtId="0" fontId="3" fillId="4" borderId="1" xfId="0" applyFont="1" applyFill="1" applyBorder="1" applyAlignment="1">
      <alignment vertical="top" wrapText="1"/>
    </xf>
    <xf numFmtId="0" fontId="0" fillId="4" borderId="1" xfId="0" applyFill="1" applyBorder="1" applyAlignment="1" applyProtection="1">
      <alignment vertical="top"/>
      <protection locked="0"/>
    </xf>
    <xf numFmtId="0" fontId="0" fillId="0" borderId="1" xfId="0" applyBorder="1" applyAlignment="1" applyProtection="1">
      <alignment vertical="top"/>
      <protection locked="0"/>
    </xf>
    <xf numFmtId="0" fontId="3" fillId="0" borderId="4" xfId="0" applyFont="1" applyBorder="1" applyAlignment="1">
      <alignment vertical="top" wrapText="1"/>
    </xf>
    <xf numFmtId="0" fontId="0" fillId="0" borderId="1" xfId="0" applyBorder="1" applyAlignment="1">
      <alignment vertical="top"/>
    </xf>
    <xf numFmtId="0" fontId="0" fillId="0" borderId="5" xfId="0" applyFill="1" applyBorder="1" applyAlignment="1" applyProtection="1">
      <alignment horizontal="left"/>
      <protection locked="0"/>
    </xf>
    <xf numFmtId="0" fontId="0" fillId="0" borderId="5" xfId="0" applyBorder="1" applyAlignment="1" applyProtection="1">
      <alignment horizontal="left"/>
      <protection locked="0"/>
    </xf>
    <xf numFmtId="0" fontId="0" fillId="0" borderId="17" xfId="0" applyBorder="1" applyAlignment="1" applyProtection="1">
      <alignment horizontal="left"/>
      <protection locked="0"/>
    </xf>
    <xf numFmtId="0" fontId="4" fillId="0" borderId="25" xfId="0" applyFont="1" applyBorder="1" applyAlignment="1">
      <alignment horizontal="right" wrapText="1"/>
    </xf>
    <xf numFmtId="0" fontId="4" fillId="0" borderId="24" xfId="0" applyFont="1" applyBorder="1" applyAlignment="1">
      <alignment horizontal="right" wrapText="1"/>
    </xf>
    <xf numFmtId="0" fontId="0" fillId="0" borderId="19" xfId="0" applyBorder="1" applyAlignment="1" applyProtection="1">
      <alignment horizontal="left"/>
      <protection locked="0"/>
    </xf>
    <xf numFmtId="164" fontId="0" fillId="2" borderId="1" xfId="0" applyNumberFormat="1" applyFill="1" applyBorder="1" applyAlignment="1" applyProtection="1">
      <alignment horizontal="left"/>
    </xf>
    <xf numFmtId="0" fontId="3" fillId="0" borderId="1" xfId="0" applyFont="1" applyFill="1" applyBorder="1" applyAlignment="1">
      <alignment horizontal="left" vertical="top" wrapText="1"/>
    </xf>
    <xf numFmtId="0" fontId="3" fillId="2" borderId="21" xfId="0" applyFont="1" applyFill="1" applyBorder="1" applyAlignment="1">
      <alignment vertical="top" wrapText="1"/>
    </xf>
    <xf numFmtId="0" fontId="0" fillId="4" borderId="1" xfId="0" applyFill="1" applyBorder="1" applyAlignment="1" applyProtection="1">
      <alignment horizontal="center" vertical="center"/>
      <protection locked="0"/>
    </xf>
    <xf numFmtId="0" fontId="0" fillId="0" borderId="0" xfId="0" applyFont="1"/>
    <xf numFmtId="0" fontId="0" fillId="0" borderId="3" xfId="0" applyFont="1" applyBorder="1" applyAlignment="1" applyProtection="1">
      <alignment horizontal="center" vertical="center"/>
      <protection locked="0"/>
    </xf>
    <xf numFmtId="0" fontId="30" fillId="0" borderId="0" xfId="0" applyFont="1" applyAlignment="1">
      <alignment wrapText="1"/>
    </xf>
    <xf numFmtId="0" fontId="19" fillId="5" borderId="48" xfId="0" applyFont="1" applyFill="1" applyBorder="1" applyAlignment="1" applyProtection="1">
      <alignment horizontal="center"/>
    </xf>
    <xf numFmtId="44" fontId="19" fillId="5" borderId="48" xfId="2" applyFont="1" applyFill="1" applyBorder="1" applyProtection="1"/>
    <xf numFmtId="0" fontId="19" fillId="2" borderId="0" xfId="0" applyFont="1" applyFill="1" applyAlignment="1" applyProtection="1">
      <alignment horizontal="center"/>
    </xf>
    <xf numFmtId="44" fontId="19" fillId="2" borderId="0" xfId="2" applyFont="1" applyFill="1" applyProtection="1"/>
    <xf numFmtId="0" fontId="0" fillId="2" borderId="0" xfId="0" applyFill="1" applyBorder="1" applyProtection="1">
      <protection locked="0"/>
    </xf>
    <xf numFmtId="44" fontId="1" fillId="2" borderId="0" xfId="2" applyNumberFormat="1" applyFont="1" applyFill="1" applyBorder="1" applyProtection="1">
      <protection locked="0"/>
    </xf>
    <xf numFmtId="44" fontId="1" fillId="2" borderId="0" xfId="2" applyNumberFormat="1" applyFont="1" applyFill="1" applyBorder="1"/>
    <xf numFmtId="0" fontId="3" fillId="2" borderId="0" xfId="0" applyFont="1" applyFill="1" applyAlignment="1" applyProtection="1">
      <alignment horizontal="right"/>
    </xf>
    <xf numFmtId="0" fontId="0" fillId="2" borderId="0" xfId="0" applyFill="1" applyProtection="1"/>
    <xf numFmtId="0" fontId="3" fillId="2" borderId="0" xfId="0" applyFont="1" applyFill="1" applyAlignment="1" applyProtection="1">
      <alignment horizontal="right" indent="1"/>
    </xf>
    <xf numFmtId="0" fontId="0" fillId="2" borderId="39" xfId="0" applyFill="1" applyBorder="1" applyProtection="1">
      <protection locked="0"/>
    </xf>
    <xf numFmtId="0" fontId="0" fillId="5" borderId="40" xfId="0" applyFont="1" applyFill="1" applyBorder="1"/>
    <xf numFmtId="44" fontId="0" fillId="5" borderId="41" xfId="0" applyNumberFormat="1" applyFont="1" applyFill="1" applyBorder="1"/>
    <xf numFmtId="0" fontId="0" fillId="2" borderId="35" xfId="0" applyFont="1" applyFill="1" applyBorder="1" applyProtection="1">
      <protection locked="0"/>
    </xf>
    <xf numFmtId="44" fontId="1" fillId="2" borderId="35" xfId="2" applyFont="1" applyFill="1" applyBorder="1" applyProtection="1">
      <protection locked="0"/>
    </xf>
    <xf numFmtId="0" fontId="19" fillId="5" borderId="48" xfId="0" applyFont="1" applyFill="1" applyBorder="1" applyAlignment="1" applyProtection="1">
      <alignment horizontal="left"/>
    </xf>
    <xf numFmtId="44" fontId="1" fillId="2" borderId="35" xfId="2" applyNumberFormat="1" applyFont="1" applyFill="1" applyBorder="1" applyProtection="1"/>
    <xf numFmtId="0" fontId="0" fillId="5" borderId="35" xfId="0" applyFill="1" applyBorder="1" applyProtection="1"/>
    <xf numFmtId="44" fontId="1" fillId="5" borderId="35" xfId="2" applyNumberFormat="1" applyFont="1" applyFill="1" applyBorder="1" applyProtection="1"/>
    <xf numFmtId="0" fontId="0" fillId="5" borderId="35" xfId="0" applyFill="1" applyBorder="1" applyProtection="1">
      <protection locked="0"/>
    </xf>
    <xf numFmtId="44" fontId="1" fillId="5" borderId="3" xfId="2" applyNumberFormat="1" applyFont="1" applyFill="1" applyBorder="1" applyProtection="1"/>
    <xf numFmtId="0" fontId="0" fillId="2" borderId="0" xfId="0" applyFill="1" applyProtection="1">
      <protection locked="0"/>
    </xf>
    <xf numFmtId="0" fontId="31" fillId="2" borderId="15" xfId="0" applyFont="1" applyFill="1" applyBorder="1" applyAlignment="1" applyProtection="1">
      <alignment vertical="center"/>
      <protection locked="0"/>
    </xf>
    <xf numFmtId="0" fontId="0" fillId="2" borderId="15" xfId="0" applyFill="1" applyBorder="1" applyAlignment="1" applyProtection="1">
      <alignment vertical="center"/>
      <protection locked="0"/>
    </xf>
    <xf numFmtId="0" fontId="0" fillId="4" borderId="24" xfId="0" applyFont="1" applyFill="1" applyBorder="1"/>
    <xf numFmtId="44" fontId="0" fillId="4" borderId="24" xfId="0" applyNumberFormat="1" applyFont="1" applyFill="1" applyBorder="1"/>
    <xf numFmtId="164" fontId="28" fillId="4" borderId="1" xfId="0" applyNumberFormat="1" applyFont="1" applyFill="1" applyBorder="1" applyAlignment="1">
      <alignment vertical="center" wrapText="1"/>
    </xf>
    <xf numFmtId="9" fontId="28" fillId="2" borderId="45" xfId="1" applyNumberFormat="1" applyFont="1" applyFill="1" applyBorder="1" applyAlignment="1">
      <alignment vertical="center" wrapText="1"/>
    </xf>
    <xf numFmtId="44" fontId="28" fillId="4" borderId="1" xfId="2" applyNumberFormat="1" applyFont="1" applyFill="1" applyBorder="1" applyAlignment="1" applyProtection="1">
      <alignment vertical="center" wrapText="1"/>
      <protection locked="0"/>
    </xf>
    <xf numFmtId="9" fontId="29" fillId="0" borderId="45" xfId="1" applyNumberFormat="1" applyFont="1" applyBorder="1" applyAlignment="1" applyProtection="1">
      <alignment vertical="center" wrapText="1"/>
      <protection locked="0"/>
    </xf>
    <xf numFmtId="44" fontId="28" fillId="4" borderId="45" xfId="2" applyNumberFormat="1" applyFont="1" applyFill="1" applyBorder="1" applyAlignment="1">
      <alignment vertical="center" wrapText="1"/>
    </xf>
    <xf numFmtId="44" fontId="28" fillId="4" borderId="38" xfId="2" applyNumberFormat="1" applyFont="1" applyFill="1" applyBorder="1" applyAlignment="1">
      <alignment vertical="center" wrapText="1"/>
    </xf>
    <xf numFmtId="9" fontId="28" fillId="2" borderId="35" xfId="1" applyNumberFormat="1" applyFont="1" applyFill="1" applyBorder="1" applyAlignment="1">
      <alignment vertical="center" wrapText="1"/>
    </xf>
    <xf numFmtId="9" fontId="29" fillId="0" borderId="35" xfId="1" applyNumberFormat="1" applyFont="1" applyBorder="1" applyAlignment="1" applyProtection="1">
      <alignment vertical="center" wrapText="1"/>
      <protection locked="0"/>
    </xf>
    <xf numFmtId="44" fontId="28" fillId="4" borderId="35" xfId="2" applyNumberFormat="1" applyFont="1" applyFill="1" applyBorder="1" applyAlignment="1">
      <alignment vertical="center" wrapText="1"/>
    </xf>
    <xf numFmtId="44" fontId="28" fillId="4" borderId="3" xfId="2" applyNumberFormat="1" applyFont="1" applyFill="1" applyBorder="1" applyAlignment="1">
      <alignment vertical="center" wrapText="1"/>
    </xf>
    <xf numFmtId="164" fontId="28" fillId="4" borderId="34" xfId="0" applyNumberFormat="1" applyFont="1" applyFill="1" applyBorder="1" applyAlignment="1">
      <alignment vertical="center" wrapText="1"/>
    </xf>
    <xf numFmtId="9" fontId="28" fillId="2" borderId="36" xfId="1" applyNumberFormat="1" applyFont="1" applyFill="1" applyBorder="1" applyAlignment="1">
      <alignment vertical="center" wrapText="1"/>
    </xf>
    <xf numFmtId="44" fontId="28" fillId="4" borderId="34" xfId="2" applyNumberFormat="1" applyFont="1" applyFill="1" applyBorder="1" applyAlignment="1" applyProtection="1">
      <alignment vertical="center" wrapText="1"/>
      <protection locked="0"/>
    </xf>
    <xf numFmtId="9" fontId="29" fillId="0" borderId="36" xfId="1" applyNumberFormat="1" applyFont="1" applyBorder="1" applyAlignment="1" applyProtection="1">
      <alignment vertical="center" wrapText="1"/>
      <protection locked="0"/>
    </xf>
    <xf numFmtId="44" fontId="28" fillId="4" borderId="36" xfId="2" applyNumberFormat="1" applyFont="1" applyFill="1" applyBorder="1" applyAlignment="1">
      <alignment vertical="center" wrapText="1"/>
    </xf>
    <xf numFmtId="44" fontId="28" fillId="4" borderId="34" xfId="2" applyNumberFormat="1" applyFont="1" applyFill="1" applyBorder="1" applyAlignment="1">
      <alignment vertical="center" wrapText="1"/>
    </xf>
    <xf numFmtId="44" fontId="28" fillId="4" borderId="24" xfId="0" applyNumberFormat="1" applyFont="1" applyFill="1" applyBorder="1" applyAlignment="1">
      <alignment vertical="center" wrapText="1"/>
    </xf>
    <xf numFmtId="0" fontId="28" fillId="4" borderId="24" xfId="0" applyNumberFormat="1" applyFont="1" applyFill="1" applyBorder="1" applyAlignment="1">
      <alignment vertical="center" wrapText="1"/>
    </xf>
    <xf numFmtId="44" fontId="29" fillId="4" borderId="2" xfId="0" applyNumberFormat="1" applyFont="1" applyFill="1" applyBorder="1" applyAlignment="1">
      <alignment vertical="center" wrapText="1"/>
    </xf>
    <xf numFmtId="44" fontId="0" fillId="4" borderId="40" xfId="0" applyNumberFormat="1" applyFont="1" applyFill="1" applyBorder="1"/>
    <xf numFmtId="0" fontId="28" fillId="4" borderId="16" xfId="0" applyFont="1" applyFill="1" applyBorder="1" applyAlignment="1" applyProtection="1">
      <alignment horizontal="center" vertical="center" wrapText="1"/>
    </xf>
    <xf numFmtId="0" fontId="28" fillId="0" borderId="16" xfId="0" applyFont="1" applyFill="1" applyBorder="1" applyAlignment="1" applyProtection="1">
      <alignment horizontal="center" vertical="center" wrapText="1"/>
      <protection locked="0"/>
    </xf>
    <xf numFmtId="0" fontId="29" fillId="0" borderId="2" xfId="0" applyFont="1" applyBorder="1" applyAlignment="1" applyProtection="1">
      <alignment horizontal="left" vertical="center" wrapText="1"/>
      <protection locked="0"/>
    </xf>
    <xf numFmtId="0" fontId="29" fillId="0" borderId="2" xfId="0" applyFont="1" applyFill="1" applyBorder="1" applyAlignment="1" applyProtection="1">
      <alignment vertical="center" wrapText="1"/>
      <protection locked="0"/>
    </xf>
    <xf numFmtId="164" fontId="29" fillId="0" borderId="2" xfId="0" applyNumberFormat="1" applyFont="1" applyFill="1" applyBorder="1" applyAlignment="1" applyProtection="1">
      <alignment vertical="center" wrapText="1"/>
      <protection locked="0"/>
    </xf>
    <xf numFmtId="2" fontId="29" fillId="0" borderId="2" xfId="0" applyNumberFormat="1" applyFont="1" applyFill="1" applyBorder="1" applyAlignment="1" applyProtection="1">
      <alignment vertical="center" wrapText="1"/>
      <protection locked="0"/>
    </xf>
    <xf numFmtId="164" fontId="29" fillId="0" borderId="2" xfId="1" applyNumberFormat="1" applyFont="1" applyFill="1" applyBorder="1" applyAlignment="1" applyProtection="1">
      <alignment vertical="center" wrapText="1"/>
      <protection locked="0"/>
    </xf>
    <xf numFmtId="164" fontId="29" fillId="2" borderId="2" xfId="0" applyNumberFormat="1" applyFont="1" applyFill="1" applyBorder="1" applyAlignment="1" applyProtection="1">
      <alignment vertical="center" wrapText="1"/>
      <protection locked="0"/>
    </xf>
    <xf numFmtId="0" fontId="28" fillId="0" borderId="1" xfId="0" applyFont="1" applyBorder="1" applyAlignment="1" applyProtection="1">
      <alignment horizontal="left" vertical="center" wrapText="1"/>
      <protection locked="0"/>
    </xf>
    <xf numFmtId="0" fontId="28" fillId="0" borderId="1" xfId="0" applyFont="1" applyFill="1" applyBorder="1" applyAlignment="1" applyProtection="1">
      <alignment vertical="center" wrapText="1"/>
      <protection locked="0"/>
    </xf>
    <xf numFmtId="164" fontId="29" fillId="0" borderId="1" xfId="0" applyNumberFormat="1" applyFont="1" applyFill="1" applyBorder="1" applyAlignment="1" applyProtection="1">
      <alignment vertical="center" wrapText="1"/>
      <protection locked="0"/>
    </xf>
    <xf numFmtId="2" fontId="29" fillId="0" borderId="1" xfId="0" applyNumberFormat="1" applyFont="1" applyFill="1" applyBorder="1" applyAlignment="1" applyProtection="1">
      <alignment vertical="center" wrapText="1"/>
      <protection locked="0"/>
    </xf>
    <xf numFmtId="164" fontId="29" fillId="0" borderId="1" xfId="1" applyNumberFormat="1" applyFont="1" applyFill="1" applyBorder="1" applyAlignment="1" applyProtection="1">
      <alignment vertical="center" wrapText="1"/>
      <protection locked="0"/>
    </xf>
    <xf numFmtId="164" fontId="29" fillId="2" borderId="1" xfId="0" applyNumberFormat="1" applyFont="1" applyFill="1" applyBorder="1" applyAlignment="1" applyProtection="1">
      <alignment vertical="center" wrapText="1"/>
      <protection locked="0"/>
    </xf>
    <xf numFmtId="0" fontId="29" fillId="0" borderId="35" xfId="0" applyFont="1" applyBorder="1" applyAlignment="1" applyProtection="1">
      <alignment horizontal="left" vertical="center" wrapText="1"/>
      <protection locked="0"/>
    </xf>
    <xf numFmtId="0" fontId="29" fillId="0" borderId="35" xfId="0" applyFont="1" applyBorder="1" applyAlignment="1" applyProtection="1">
      <alignment vertical="center" wrapText="1"/>
      <protection locked="0"/>
    </xf>
    <xf numFmtId="164" fontId="29" fillId="0" borderId="35" xfId="0" applyNumberFormat="1" applyFont="1" applyBorder="1" applyAlignment="1" applyProtection="1">
      <alignment vertical="center" wrapText="1"/>
      <protection locked="0"/>
    </xf>
    <xf numFmtId="2" fontId="29" fillId="0" borderId="35" xfId="0" applyNumberFormat="1" applyFont="1" applyBorder="1" applyAlignment="1" applyProtection="1">
      <alignment vertical="center" wrapText="1"/>
      <protection locked="0"/>
    </xf>
    <xf numFmtId="164" fontId="29" fillId="0" borderId="35" xfId="1" applyNumberFormat="1" applyFont="1" applyBorder="1" applyAlignment="1" applyProtection="1">
      <alignment vertical="center" wrapText="1"/>
      <protection locked="0"/>
    </xf>
    <xf numFmtId="164" fontId="29" fillId="2" borderId="35" xfId="0" applyNumberFormat="1" applyFont="1" applyFill="1" applyBorder="1" applyAlignment="1" applyProtection="1">
      <alignment vertical="center" wrapText="1"/>
      <protection locked="0"/>
    </xf>
    <xf numFmtId="0" fontId="29" fillId="0" borderId="36" xfId="0" applyFont="1" applyBorder="1" applyAlignment="1" applyProtection="1">
      <alignment horizontal="left" vertical="center" wrapText="1"/>
      <protection locked="0"/>
    </xf>
    <xf numFmtId="0" fontId="29" fillId="0" borderId="36" xfId="0" applyFont="1" applyBorder="1" applyAlignment="1" applyProtection="1">
      <alignment vertical="center" wrapText="1"/>
      <protection locked="0"/>
    </xf>
    <xf numFmtId="164" fontId="29" fillId="0" borderId="36" xfId="0" applyNumberFormat="1" applyFont="1" applyBorder="1" applyAlignment="1" applyProtection="1">
      <alignment vertical="center" wrapText="1"/>
      <protection locked="0"/>
    </xf>
    <xf numFmtId="2" fontId="29" fillId="0" borderId="36" xfId="0" applyNumberFormat="1" applyFont="1" applyBorder="1" applyAlignment="1" applyProtection="1">
      <alignment vertical="center" wrapText="1"/>
      <protection locked="0"/>
    </xf>
    <xf numFmtId="164" fontId="29" fillId="0" borderId="36" xfId="1" applyNumberFormat="1" applyFont="1" applyBorder="1" applyAlignment="1" applyProtection="1">
      <alignment vertical="center" wrapText="1"/>
      <protection locked="0"/>
    </xf>
    <xf numFmtId="164" fontId="29" fillId="2" borderId="36" xfId="0" applyNumberFormat="1" applyFont="1" applyFill="1" applyBorder="1" applyAlignment="1" applyProtection="1">
      <alignment vertical="center" wrapText="1"/>
      <protection locked="0"/>
    </xf>
    <xf numFmtId="0" fontId="28" fillId="4" borderId="24" xfId="0" applyFont="1" applyFill="1" applyBorder="1" applyAlignment="1">
      <alignment horizontal="center" vertical="center" wrapText="1"/>
    </xf>
    <xf numFmtId="0" fontId="28" fillId="4" borderId="24" xfId="0" applyFont="1" applyFill="1" applyBorder="1" applyAlignment="1">
      <alignment vertical="center" wrapText="1"/>
    </xf>
    <xf numFmtId="0" fontId="29" fillId="0" borderId="45" xfId="0" applyFont="1" applyBorder="1" applyAlignment="1" applyProtection="1">
      <alignment horizontal="left" vertical="center" wrapText="1"/>
      <protection locked="0"/>
    </xf>
    <xf numFmtId="0" fontId="29" fillId="0" borderId="45" xfId="0" applyFont="1" applyBorder="1" applyAlignment="1" applyProtection="1">
      <alignment vertical="center" wrapText="1"/>
      <protection locked="0"/>
    </xf>
    <xf numFmtId="164" fontId="29" fillId="0" borderId="45" xfId="0" applyNumberFormat="1" applyFont="1" applyBorder="1" applyAlignment="1" applyProtection="1">
      <alignment vertical="center" wrapText="1"/>
      <protection locked="0"/>
    </xf>
    <xf numFmtId="2" fontId="29" fillId="0" borderId="45" xfId="0" applyNumberFormat="1" applyFont="1" applyBorder="1" applyAlignment="1" applyProtection="1">
      <alignment vertical="center" wrapText="1"/>
      <protection locked="0"/>
    </xf>
    <xf numFmtId="164" fontId="29" fillId="0" borderId="45" xfId="1" applyNumberFormat="1" applyFont="1" applyBorder="1" applyAlignment="1" applyProtection="1">
      <alignment vertical="center" wrapText="1"/>
      <protection locked="0"/>
    </xf>
    <xf numFmtId="164" fontId="29" fillId="2" borderId="45" xfId="0" applyNumberFormat="1" applyFont="1" applyFill="1" applyBorder="1" applyAlignment="1" applyProtection="1">
      <alignment vertical="center" wrapText="1"/>
      <protection locked="0"/>
    </xf>
    <xf numFmtId="164" fontId="28" fillId="4" borderId="45" xfId="0" applyNumberFormat="1" applyFont="1" applyFill="1" applyBorder="1" applyAlignment="1">
      <alignment vertical="center" wrapText="1"/>
    </xf>
    <xf numFmtId="165" fontId="28" fillId="2" borderId="45" xfId="1" applyNumberFormat="1" applyFont="1" applyFill="1" applyBorder="1" applyAlignment="1">
      <alignment vertical="center" wrapText="1"/>
    </xf>
    <xf numFmtId="164" fontId="28" fillId="4" borderId="35" xfId="0" applyNumberFormat="1" applyFont="1" applyFill="1" applyBorder="1" applyAlignment="1">
      <alignment vertical="center" wrapText="1"/>
    </xf>
    <xf numFmtId="0" fontId="28" fillId="4" borderId="40" xfId="0" applyFont="1" applyFill="1" applyBorder="1" applyAlignment="1">
      <alignment horizontal="center" vertical="center" wrapText="1"/>
    </xf>
    <xf numFmtId="0" fontId="28" fillId="4" borderId="40" xfId="0" applyFont="1" applyFill="1" applyBorder="1" applyAlignment="1">
      <alignment vertical="center" wrapText="1"/>
    </xf>
    <xf numFmtId="0" fontId="28" fillId="4" borderId="40" xfId="0" applyNumberFormat="1" applyFont="1" applyFill="1" applyBorder="1" applyAlignment="1">
      <alignment vertical="center" wrapText="1"/>
    </xf>
    <xf numFmtId="44" fontId="29" fillId="4" borderId="41" xfId="0" applyNumberFormat="1" applyFont="1" applyFill="1" applyBorder="1" applyAlignment="1">
      <alignment vertical="center" wrapText="1"/>
    </xf>
    <xf numFmtId="0" fontId="3" fillId="2" borderId="0" xfId="0" applyFont="1" applyFill="1" applyAlignment="1" applyProtection="1">
      <alignment horizontal="right" wrapText="1" indent="1"/>
    </xf>
    <xf numFmtId="0" fontId="9" fillId="4" borderId="47" xfId="0" applyFont="1" applyFill="1" applyBorder="1" applyAlignment="1">
      <alignment horizontal="center" vertical="top" wrapText="1"/>
    </xf>
    <xf numFmtId="3" fontId="11" fillId="4" borderId="46" xfId="0" applyNumberFormat="1" applyFont="1" applyFill="1" applyBorder="1" applyAlignment="1">
      <alignment horizontal="left" vertical="top" wrapText="1"/>
    </xf>
    <xf numFmtId="0" fontId="0" fillId="0" borderId="0" xfId="0" applyAlignment="1">
      <alignment vertical="center"/>
    </xf>
    <xf numFmtId="44" fontId="0" fillId="4" borderId="0" xfId="0" applyNumberFormat="1" applyFill="1"/>
    <xf numFmtId="44" fontId="3" fillId="4" borderId="0" xfId="0" applyNumberFormat="1" applyFont="1" applyFill="1"/>
    <xf numFmtId="0" fontId="16" fillId="0" borderId="0" xfId="0" applyFont="1" applyAlignment="1">
      <alignment horizontal="center"/>
    </xf>
    <xf numFmtId="9" fontId="0" fillId="4" borderId="1" xfId="0" applyNumberFormat="1" applyFill="1" applyBorder="1" applyAlignment="1" applyProtection="1">
      <alignment horizontal="center" vertical="center"/>
      <protection locked="0"/>
    </xf>
    <xf numFmtId="0" fontId="3" fillId="0" borderId="35" xfId="0" applyFont="1" applyBorder="1" applyAlignment="1">
      <alignment wrapText="1"/>
    </xf>
    <xf numFmtId="0" fontId="3" fillId="0" borderId="17" xfId="0" applyFont="1" applyBorder="1" applyAlignment="1">
      <alignment wrapText="1"/>
    </xf>
    <xf numFmtId="0" fontId="3" fillId="0" borderId="1" xfId="0" applyFont="1" applyBorder="1" applyAlignment="1">
      <alignment horizontal="center" vertical="center" wrapText="1"/>
    </xf>
    <xf numFmtId="0" fontId="3" fillId="0" borderId="21"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center" vertical="top" wrapText="1"/>
    </xf>
    <xf numFmtId="0" fontId="3" fillId="0" borderId="19" xfId="0" applyFont="1" applyBorder="1" applyAlignment="1">
      <alignment horizontal="center" vertical="top" wrapText="1"/>
    </xf>
    <xf numFmtId="0" fontId="0" fillId="2" borderId="32" xfId="0" applyFill="1" applyBorder="1" applyAlignment="1">
      <alignment horizontal="center" vertical="top" wrapText="1"/>
    </xf>
    <xf numFmtId="0" fontId="0" fillId="2" borderId="46" xfId="0" applyFill="1" applyBorder="1" applyAlignment="1">
      <alignment horizontal="center" vertical="top" wrapText="1"/>
    </xf>
    <xf numFmtId="0" fontId="0" fillId="0" borderId="25" xfId="0" applyBorder="1" applyAlignment="1">
      <alignment horizontal="left" vertical="top" wrapText="1" indent="1"/>
    </xf>
    <xf numFmtId="0" fontId="0" fillId="0" borderId="0" xfId="0" applyBorder="1" applyAlignment="1">
      <alignment horizontal="left" vertical="top" wrapText="1" indent="1"/>
    </xf>
    <xf numFmtId="0" fontId="0" fillId="0" borderId="25" xfId="0" applyFill="1" applyBorder="1" applyAlignment="1" applyProtection="1">
      <alignment horizontal="left" vertical="top" wrapText="1" indent="1"/>
      <protection locked="0"/>
    </xf>
    <xf numFmtId="0" fontId="0" fillId="0" borderId="0" xfId="0" applyFill="1" applyBorder="1" applyAlignment="1" applyProtection="1">
      <alignment horizontal="left" vertical="top" wrapText="1" indent="1"/>
      <protection locked="0"/>
    </xf>
    <xf numFmtId="0" fontId="0" fillId="0" borderId="25" xfId="0" applyBorder="1" applyAlignment="1">
      <alignment horizontal="left" vertical="top" wrapText="1"/>
    </xf>
    <xf numFmtId="0" fontId="0" fillId="0" borderId="0" xfId="0" applyAlignment="1">
      <alignment horizontal="left" vertical="top" wrapText="1"/>
    </xf>
    <xf numFmtId="0" fontId="29" fillId="0" borderId="21" xfId="0" applyFont="1" applyFill="1" applyBorder="1" applyAlignment="1">
      <alignment horizontal="left" vertical="center" wrapText="1"/>
    </xf>
    <xf numFmtId="0" fontId="29" fillId="0" borderId="14"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3" fillId="0" borderId="20" xfId="0" applyFont="1" applyBorder="1" applyAlignment="1">
      <alignment horizontal="left" vertical="top" wrapText="1"/>
    </xf>
    <xf numFmtId="0" fontId="3" fillId="0" borderId="1" xfId="0" applyFont="1" applyBorder="1" applyAlignment="1">
      <alignment horizontal="left" vertical="top" wrapText="1"/>
    </xf>
    <xf numFmtId="0" fontId="28" fillId="0" borderId="21" xfId="0" applyFont="1" applyFill="1" applyBorder="1" applyAlignment="1">
      <alignment vertical="center" wrapText="1"/>
    </xf>
    <xf numFmtId="0" fontId="28" fillId="0" borderId="14" xfId="0" applyFont="1" applyFill="1" applyBorder="1" applyAlignment="1">
      <alignment vertical="center" wrapText="1"/>
    </xf>
    <xf numFmtId="0" fontId="28" fillId="0" borderId="5" xfId="0" applyFont="1" applyFill="1" applyBorder="1" applyAlignment="1">
      <alignment vertical="center" wrapText="1"/>
    </xf>
    <xf numFmtId="0" fontId="29" fillId="0" borderId="5" xfId="0" applyFont="1" applyFill="1" applyBorder="1" applyAlignment="1">
      <alignment horizontal="left" vertical="center" wrapText="1"/>
    </xf>
    <xf numFmtId="0" fontId="3" fillId="0" borderId="4" xfId="0" applyFont="1" applyBorder="1" applyAlignment="1">
      <alignment horizontal="left" vertical="top" wrapText="1"/>
    </xf>
    <xf numFmtId="0" fontId="30" fillId="0" borderId="0" xfId="0" applyFont="1" applyAlignment="1">
      <alignment wrapText="1"/>
    </xf>
    <xf numFmtId="0" fontId="11" fillId="0" borderId="0" xfId="0" applyFont="1" applyAlignment="1">
      <alignment horizontal="left" vertical="top" wrapText="1"/>
    </xf>
    <xf numFmtId="0" fontId="9" fillId="0" borderId="0" xfId="0" applyFont="1" applyAlignment="1">
      <alignment vertical="top" wrapText="1"/>
    </xf>
    <xf numFmtId="0" fontId="23" fillId="0" borderId="0" xfId="0" applyFont="1" applyAlignment="1">
      <alignment horizontal="left" vertical="top" wrapText="1"/>
    </xf>
    <xf numFmtId="0" fontId="2" fillId="3" borderId="1" xfId="0" applyFont="1" applyFill="1" applyBorder="1" applyAlignment="1">
      <alignment horizontal="center" vertical="center" wrapText="1"/>
    </xf>
    <xf numFmtId="0" fontId="0" fillId="0" borderId="0" xfId="0" applyFont="1" applyAlignment="1">
      <alignment horizontal="left" vertical="top" wrapText="1"/>
    </xf>
    <xf numFmtId="0" fontId="2" fillId="3" borderId="1" xfId="0" applyFont="1" applyFill="1" applyBorder="1" applyAlignment="1">
      <alignment horizontal="left" vertical="top" wrapText="1"/>
    </xf>
    <xf numFmtId="0" fontId="0" fillId="0" borderId="1" xfId="0" applyBorder="1" applyAlignment="1" applyProtection="1">
      <alignment horizontal="center" wrapText="1"/>
      <protection locked="0"/>
    </xf>
    <xf numFmtId="0" fontId="2" fillId="3" borderId="4"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7" fillId="0" borderId="0" xfId="0" applyFont="1" applyAlignment="1">
      <alignment horizontal="left" vertical="top" wrapText="1"/>
    </xf>
    <xf numFmtId="0" fontId="3" fillId="0" borderId="1" xfId="0" applyFont="1" applyBorder="1" applyAlignment="1">
      <alignment wrapText="1"/>
    </xf>
    <xf numFmtId="0" fontId="0" fillId="0" borderId="4" xfId="0" applyBorder="1" applyAlignment="1" applyProtection="1">
      <alignment horizontal="left" wrapText="1"/>
      <protection locked="0"/>
    </xf>
    <xf numFmtId="0" fontId="0" fillId="0" borderId="14"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1" xfId="0" applyBorder="1" applyAlignment="1" applyProtection="1">
      <alignment horizontal="center"/>
      <protection locked="0"/>
    </xf>
    <xf numFmtId="0" fontId="18" fillId="3" borderId="15" xfId="0" applyFont="1" applyFill="1" applyBorder="1"/>
    <xf numFmtId="0" fontId="19" fillId="5" borderId="39" xfId="0" applyFont="1" applyFill="1" applyBorder="1" applyAlignment="1" applyProtection="1">
      <alignment horizontal="left" vertical="center"/>
    </xf>
    <xf numFmtId="0" fontId="3" fillId="4" borderId="14" xfId="0" applyFont="1" applyFill="1" applyBorder="1" applyAlignment="1" applyProtection="1">
      <alignment horizontal="center"/>
    </xf>
    <xf numFmtId="0" fontId="3" fillId="4" borderId="5" xfId="0" applyFont="1" applyFill="1" applyBorder="1" applyAlignment="1" applyProtection="1">
      <alignment horizontal="center"/>
    </xf>
    <xf numFmtId="0" fontId="19" fillId="5" borderId="48" xfId="0" applyFont="1" applyFill="1" applyBorder="1" applyAlignment="1" applyProtection="1">
      <alignment horizontal="left"/>
    </xf>
    <xf numFmtId="0" fontId="17" fillId="3" borderId="0" xfId="0" applyFont="1" applyFill="1" applyAlignment="1" applyProtection="1">
      <alignment horizontal="center" vertical="center"/>
    </xf>
    <xf numFmtId="0" fontId="3" fillId="5" borderId="15" xfId="0" applyFont="1" applyFill="1" applyBorder="1" applyAlignment="1" applyProtection="1">
      <alignment horizontal="center"/>
    </xf>
    <xf numFmtId="0" fontId="3" fillId="5" borderId="14" xfId="0" applyFont="1" applyFill="1" applyBorder="1" applyAlignment="1" applyProtection="1">
      <alignment horizontal="center"/>
    </xf>
    <xf numFmtId="0" fontId="17" fillId="3" borderId="15" xfId="0" applyFont="1" applyFill="1" applyBorder="1" applyAlignment="1" applyProtection="1">
      <alignment horizontal="center" vertical="center"/>
    </xf>
    <xf numFmtId="0" fontId="16" fillId="6" borderId="0" xfId="0" applyFont="1" applyFill="1" applyAlignment="1" applyProtection="1">
      <alignment horizontal="center" vertical="top" wrapText="1"/>
    </xf>
    <xf numFmtId="0" fontId="0" fillId="2" borderId="15" xfId="0" applyFill="1" applyBorder="1" applyProtection="1">
      <protection locked="0"/>
    </xf>
    <xf numFmtId="0" fontId="0" fillId="2" borderId="15" xfId="0" applyFill="1" applyBorder="1" applyAlignment="1" applyProtection="1">
      <alignment horizontal="left"/>
      <protection locked="0"/>
    </xf>
    <xf numFmtId="0" fontId="0" fillId="2" borderId="39" xfId="0" applyFill="1" applyBorder="1" applyProtection="1">
      <protection locked="0"/>
    </xf>
    <xf numFmtId="0" fontId="3" fillId="4" borderId="0" xfId="0" applyFont="1" applyFill="1" applyAlignment="1" applyProtection="1">
      <alignment horizontal="center"/>
    </xf>
    <xf numFmtId="0" fontId="28" fillId="4" borderId="3" xfId="0" applyFont="1" applyFill="1" applyBorder="1" applyAlignment="1" applyProtection="1">
      <alignment horizontal="center" vertical="center" wrapText="1"/>
    </xf>
    <xf numFmtId="0" fontId="28" fillId="4" borderId="22" xfId="0" applyFont="1" applyFill="1" applyBorder="1" applyAlignment="1" applyProtection="1">
      <alignment horizontal="center" vertical="center" wrapText="1"/>
    </xf>
    <xf numFmtId="0" fontId="2" fillId="3" borderId="42" xfId="0" applyFont="1" applyFill="1" applyBorder="1" applyAlignment="1" applyProtection="1">
      <alignment horizontal="left" vertical="center" wrapText="1"/>
      <protection locked="0"/>
    </xf>
    <xf numFmtId="0" fontId="2" fillId="3" borderId="43" xfId="0" applyFont="1" applyFill="1" applyBorder="1" applyAlignment="1" applyProtection="1">
      <alignment horizontal="left" vertical="center" wrapText="1"/>
      <protection locked="0"/>
    </xf>
    <xf numFmtId="0" fontId="2" fillId="3" borderId="44" xfId="0" applyFont="1" applyFill="1" applyBorder="1" applyAlignment="1" applyProtection="1">
      <alignment horizontal="left" vertical="center" wrapText="1"/>
      <protection locked="0"/>
    </xf>
    <xf numFmtId="0" fontId="28" fillId="4" borderId="4" xfId="0" applyFont="1" applyFill="1" applyBorder="1" applyAlignment="1" applyProtection="1">
      <alignment horizontal="center" vertical="center" wrapText="1"/>
    </xf>
    <xf numFmtId="0" fontId="28" fillId="4" borderId="14" xfId="0" applyFont="1" applyFill="1" applyBorder="1" applyAlignment="1" applyProtection="1">
      <alignment horizontal="center" vertical="center" wrapText="1"/>
    </xf>
    <xf numFmtId="0" fontId="28" fillId="4" borderId="5" xfId="0" applyFont="1" applyFill="1" applyBorder="1" applyAlignment="1" applyProtection="1">
      <alignment horizontal="center" vertical="center" wrapText="1"/>
    </xf>
    <xf numFmtId="0" fontId="28" fillId="4" borderId="17" xfId="0" applyFont="1" applyFill="1" applyBorder="1" applyAlignment="1" applyProtection="1">
      <alignment horizontal="center" vertical="center" wrapText="1"/>
    </xf>
    <xf numFmtId="0" fontId="28" fillId="4" borderId="33"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protection locked="0"/>
    </xf>
    <xf numFmtId="0" fontId="0" fillId="2" borderId="15" xfId="0" applyFill="1" applyBorder="1" applyProtection="1"/>
    <xf numFmtId="0" fontId="3" fillId="2" borderId="0" xfId="0" applyFont="1" applyFill="1" applyAlignment="1" applyProtection="1">
      <alignment horizontal="right"/>
    </xf>
    <xf numFmtId="0" fontId="10" fillId="0" borderId="4" xfId="0" applyFont="1" applyBorder="1" applyAlignment="1">
      <alignment horizontal="center"/>
    </xf>
    <xf numFmtId="0" fontId="10" fillId="0" borderId="5" xfId="0" applyFont="1" applyBorder="1" applyAlignment="1">
      <alignment horizontal="center"/>
    </xf>
    <xf numFmtId="0" fontId="9" fillId="0" borderId="15" xfId="0" applyFont="1" applyBorder="1" applyAlignment="1">
      <alignment horizontal="center"/>
    </xf>
    <xf numFmtId="0" fontId="14" fillId="0" borderId="0" xfId="0" applyFont="1" applyAlignment="1">
      <alignment horizontal="left" vertical="top" wrapText="1"/>
    </xf>
    <xf numFmtId="0" fontId="3" fillId="0" borderId="15" xfId="0" applyFont="1" applyBorder="1" applyAlignment="1">
      <alignment horizontal="center" wrapText="1"/>
    </xf>
    <xf numFmtId="0" fontId="3" fillId="6" borderId="0" xfId="0" applyFont="1" applyFill="1" applyAlignment="1">
      <alignment horizontal="center" vertical="center" wrapText="1"/>
    </xf>
  </cellXfs>
  <cellStyles count="3">
    <cellStyle name="Currency" xfId="2" builtinId="4"/>
    <cellStyle name="Normal" xfId="0" builtinId="0"/>
    <cellStyle name="Percent" xfId="1" builtinId="5"/>
  </cellStyles>
  <dxfs count="1">
    <dxf>
      <numFmt numFmtId="34" formatCode="_(&quot;$&quot;* #,##0.00_);_(&quot;$&quot;* \(#,##0.00\);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C%202015%20RENEWAL%20THP%20%20Safe%20Haven%20Application-Revis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ridget.patton/AppData/Local/Microsoft/Windows/Temporary%20Internet%20Files/Content.Outlook/QPSOT0XX/CoC%202014%20THP%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2A. Sub Detail"/>
      <sheetName val="2B. Recip. Perf"/>
      <sheetName val="3A. Project Detail"/>
      <sheetName val="3B.Project Description"/>
      <sheetName val="4A. Services for Part."/>
      <sheetName val="4B. Housing Type &amp; Location"/>
      <sheetName val="4c. HMIS Participation"/>
      <sheetName val="5A. Proj. Part. Households"/>
      <sheetName val="5B. Proj. Part. Subpop"/>
      <sheetName val="5C. Outreach for Participants"/>
      <sheetName val="6A. Std. Perf. Measures"/>
      <sheetName val="6B. Addl. Perf. Measures"/>
      <sheetName val="7A. Funding Request"/>
      <sheetName val="Budget Detail"/>
      <sheetName val="Detail-Personnel"/>
      <sheetName val="7B. Rent-Leased Units Detail"/>
      <sheetName val="7C. Leased Structure"/>
      <sheetName val="7E. Supportive Services"/>
      <sheetName val="7F. Operating Budget"/>
      <sheetName val="Salary Breakdown"/>
      <sheetName val="7H. Match"/>
      <sheetName val="7H. Leverage"/>
      <sheetName val="7I.Summary Budget"/>
      <sheetName val="Lists (2)"/>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A80" t="str">
            <v>Up to 3 Months</v>
          </cell>
        </row>
        <row r="81">
          <cell r="A81" t="str">
            <v>Up to 12 Months</v>
          </cell>
        </row>
        <row r="82">
          <cell r="A82" t="str">
            <v>Up to 18 Months</v>
          </cell>
        </row>
        <row r="83">
          <cell r="A83" t="str">
            <v>Up to 24 Months</v>
          </cell>
        </row>
      </sheetData>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2A. Sub Detail"/>
      <sheetName val="3A. Project Detail"/>
      <sheetName val="3B.Project Description"/>
      <sheetName val="4A. Services for Part."/>
      <sheetName val="4B. Housing Type &amp; Location"/>
      <sheetName val="4c. HMIS Participation"/>
      <sheetName val="5A. Proj. Part. Households"/>
      <sheetName val="5B. Proj. Part. Subpop"/>
      <sheetName val="5C. Outreach for Participants"/>
      <sheetName val="6A. Std. Perf. Measures"/>
      <sheetName val="6B. Addl. Perf. Measures"/>
      <sheetName val="7A. Funding Request"/>
      <sheetName val="7B. Rent-Leased Units Detail"/>
      <sheetName val="7C. Leased Structure"/>
      <sheetName val="7F. Supportive Services"/>
      <sheetName val="7G. Operating Budget"/>
      <sheetName val="Salary Breakdown"/>
      <sheetName val="7I. Match"/>
      <sheetName val="7I. Leverage"/>
      <sheetName val="Lists (2)"/>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80">
          <cell r="A80" t="str">
            <v>Up to 3 Months</v>
          </cell>
        </row>
        <row r="81">
          <cell r="A81" t="str">
            <v>Up to 12 Months</v>
          </cell>
        </row>
        <row r="82">
          <cell r="A82" t="str">
            <v>Up to 18 Months</v>
          </cell>
        </row>
        <row r="83">
          <cell r="A83" t="str">
            <v>Up to 24 Months</v>
          </cell>
        </row>
      </sheetData>
      <sheetData sheetId="22"/>
    </sheetDataSet>
  </externalBook>
</externalLink>
</file>

<file path=xl/tables/table1.xml><?xml version="1.0" encoding="utf-8"?>
<table xmlns="http://schemas.openxmlformats.org/spreadsheetml/2006/main" id="1" name="Table189" displayName="Table189" ref="A5:B12" totalsRowShown="0">
  <autoFilter ref="A5:B12"/>
  <tableColumns count="2">
    <tableColumn id="1" name="Budget Line Item"/>
    <tableColumn id="2" name="Total"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7"/>
  <sheetViews>
    <sheetView tabSelected="1" zoomScaleNormal="100" zoomScaleSheetLayoutView="115" workbookViewId="0">
      <selection activeCell="E19" sqref="E19"/>
    </sheetView>
  </sheetViews>
  <sheetFormatPr defaultRowHeight="15" x14ac:dyDescent="0.25"/>
  <cols>
    <col min="1" max="1" width="99.7109375" customWidth="1"/>
  </cols>
  <sheetData>
    <row r="1" spans="1:1" ht="26.25" x14ac:dyDescent="0.4">
      <c r="A1" s="321" t="s">
        <v>362</v>
      </c>
    </row>
    <row r="2" spans="1:1" ht="26.25" x14ac:dyDescent="0.4">
      <c r="A2" s="321"/>
    </row>
    <row r="3" spans="1:1" s="209" customFormat="1" ht="69" customHeight="1" x14ac:dyDescent="0.25">
      <c r="A3" s="36" t="s">
        <v>295</v>
      </c>
    </row>
    <row r="4" spans="1:1" s="209" customFormat="1" ht="74.25" customHeight="1" x14ac:dyDescent="0.25">
      <c r="A4" s="36" t="s">
        <v>363</v>
      </c>
    </row>
    <row r="5" spans="1:1" s="209" customFormat="1" x14ac:dyDescent="0.25"/>
    <row r="6" spans="1:1" s="209" customFormat="1" x14ac:dyDescent="0.25">
      <c r="A6" s="36" t="s">
        <v>364</v>
      </c>
    </row>
    <row r="7" spans="1:1" s="209" customFormat="1" x14ac:dyDescent="0.25"/>
  </sheetData>
  <sheetProtection selectLockedCells="1"/>
  <pageMargins left="0.7" right="1.0208333333333333"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3"/>
  <sheetViews>
    <sheetView showGridLines="0" zoomScaleNormal="100" workbookViewId="0">
      <selection activeCell="B23" sqref="B23"/>
    </sheetView>
  </sheetViews>
  <sheetFormatPr defaultRowHeight="15" x14ac:dyDescent="0.25"/>
  <cols>
    <col min="1" max="1" width="37.5703125" customWidth="1"/>
    <col min="2" max="11" width="15.42578125" style="1" customWidth="1"/>
  </cols>
  <sheetData>
    <row r="1" spans="1:11" s="36" customFormat="1" ht="18.75" x14ac:dyDescent="0.25">
      <c r="A1" s="26">
        <f>+'Basic Grant Information'!B1</f>
        <v>0</v>
      </c>
      <c r="D1" s="6"/>
      <c r="E1" s="6"/>
      <c r="F1" s="6"/>
      <c r="G1" s="6"/>
      <c r="H1" s="6"/>
      <c r="I1" s="6"/>
      <c r="J1" s="6"/>
      <c r="K1" s="6"/>
    </row>
    <row r="2" spans="1:11" s="36" customFormat="1" ht="18.75" x14ac:dyDescent="0.25">
      <c r="A2" s="26">
        <f>+'Basic Grant Information'!B7</f>
        <v>0</v>
      </c>
      <c r="B2" s="26"/>
      <c r="C2" s="34"/>
      <c r="D2" s="6"/>
      <c r="E2" s="6"/>
      <c r="F2" s="6"/>
      <c r="G2" s="6"/>
      <c r="H2" s="6"/>
      <c r="I2" s="6"/>
      <c r="J2" s="6"/>
      <c r="K2" s="6"/>
    </row>
    <row r="3" spans="1:11" s="36" customFormat="1" ht="18.75" x14ac:dyDescent="0.25">
      <c r="A3" s="34"/>
      <c r="B3" s="26"/>
      <c r="C3" s="34"/>
      <c r="D3" s="6"/>
      <c r="E3" s="6"/>
      <c r="F3" s="6"/>
      <c r="G3" s="6"/>
      <c r="H3" s="6"/>
      <c r="I3" s="6"/>
      <c r="J3" s="6"/>
      <c r="K3" s="6"/>
    </row>
    <row r="4" spans="1:11" s="36" customFormat="1" ht="57" customHeight="1" x14ac:dyDescent="0.25">
      <c r="A4" s="353" t="s">
        <v>366</v>
      </c>
      <c r="B4" s="353"/>
      <c r="C4" s="353"/>
      <c r="D4" s="353"/>
      <c r="E4" s="353"/>
      <c r="F4" s="353"/>
      <c r="G4" s="353"/>
      <c r="H4" s="353"/>
      <c r="I4" s="353"/>
      <c r="J4" s="353"/>
      <c r="K4" s="353"/>
    </row>
    <row r="6" spans="1:11" x14ac:dyDescent="0.25">
      <c r="A6" s="352" t="s">
        <v>111</v>
      </c>
      <c r="B6" s="352"/>
      <c r="C6" s="352"/>
      <c r="D6" s="352"/>
      <c r="E6" s="352"/>
      <c r="F6" s="352"/>
      <c r="G6" s="352"/>
      <c r="H6" s="352"/>
      <c r="I6" s="352"/>
      <c r="J6" s="352"/>
      <c r="K6" s="352"/>
    </row>
    <row r="7" spans="1:11" ht="63" customHeight="1" x14ac:dyDescent="0.25">
      <c r="A7" s="117" t="s">
        <v>96</v>
      </c>
      <c r="B7" s="117" t="s">
        <v>101</v>
      </c>
      <c r="C7" s="117" t="s">
        <v>102</v>
      </c>
      <c r="D7" s="117" t="s">
        <v>103</v>
      </c>
      <c r="E7" s="117" t="s">
        <v>104</v>
      </c>
      <c r="F7" s="117" t="s">
        <v>105</v>
      </c>
      <c r="G7" s="117" t="s">
        <v>106</v>
      </c>
      <c r="H7" s="117" t="s">
        <v>107</v>
      </c>
      <c r="I7" s="117" t="s">
        <v>108</v>
      </c>
      <c r="J7" s="117" t="s">
        <v>109</v>
      </c>
      <c r="K7" s="117" t="s">
        <v>110</v>
      </c>
    </row>
    <row r="8" spans="1:11" x14ac:dyDescent="0.25">
      <c r="A8" s="5" t="s">
        <v>277</v>
      </c>
      <c r="B8" s="30"/>
      <c r="C8" s="30"/>
      <c r="D8" s="30"/>
      <c r="E8" s="30"/>
      <c r="F8" s="30"/>
      <c r="G8" s="30"/>
      <c r="H8" s="30"/>
      <c r="I8" s="30"/>
      <c r="J8" s="30"/>
      <c r="K8" s="30"/>
    </row>
    <row r="9" spans="1:11" x14ac:dyDescent="0.25">
      <c r="A9" s="5" t="s">
        <v>278</v>
      </c>
      <c r="B9" s="30"/>
      <c r="C9" s="30"/>
      <c r="D9" s="30"/>
      <c r="E9" s="30"/>
      <c r="F9" s="30"/>
      <c r="G9" s="30"/>
      <c r="H9" s="30"/>
      <c r="I9" s="30"/>
      <c r="J9" s="30"/>
      <c r="K9" s="30"/>
    </row>
    <row r="10" spans="1:11" x14ac:dyDescent="0.25">
      <c r="A10" s="5" t="s">
        <v>281</v>
      </c>
      <c r="B10" s="30"/>
      <c r="C10" s="192"/>
      <c r="D10" s="192"/>
      <c r="E10" s="30"/>
      <c r="F10" s="30"/>
      <c r="G10" s="30"/>
      <c r="H10" s="30"/>
      <c r="I10" s="30"/>
      <c r="J10" s="30"/>
      <c r="K10" s="30"/>
    </row>
    <row r="11" spans="1:11" x14ac:dyDescent="0.25">
      <c r="A11" s="196" t="s">
        <v>97</v>
      </c>
      <c r="B11" s="57">
        <f t="shared" ref="B11:K11" si="0">+SUM(B8:B10)</f>
        <v>0</v>
      </c>
      <c r="C11" s="57">
        <f t="shared" si="0"/>
        <v>0</v>
      </c>
      <c r="D11" s="57">
        <f t="shared" si="0"/>
        <v>0</v>
      </c>
      <c r="E11" s="57">
        <f t="shared" si="0"/>
        <v>0</v>
      </c>
      <c r="F11" s="57">
        <f t="shared" si="0"/>
        <v>0</v>
      </c>
      <c r="G11" s="57">
        <f t="shared" si="0"/>
        <v>0</v>
      </c>
      <c r="H11" s="57">
        <f t="shared" si="0"/>
        <v>0</v>
      </c>
      <c r="I11" s="57">
        <f t="shared" si="0"/>
        <v>0</v>
      </c>
      <c r="J11" s="57">
        <f t="shared" si="0"/>
        <v>0</v>
      </c>
      <c r="K11" s="57">
        <f t="shared" si="0"/>
        <v>0</v>
      </c>
    </row>
    <row r="12" spans="1:11" s="132" customFormat="1" ht="28.5" customHeight="1" x14ac:dyDescent="0.25">
      <c r="A12" s="194"/>
      <c r="B12" s="195"/>
      <c r="C12" s="195"/>
      <c r="D12" s="195"/>
      <c r="E12" s="195"/>
      <c r="F12" s="195"/>
      <c r="G12" s="195"/>
      <c r="H12" s="195"/>
      <c r="I12" s="195"/>
      <c r="J12" s="195"/>
      <c r="K12" s="195"/>
    </row>
    <row r="13" spans="1:11" x14ac:dyDescent="0.25">
      <c r="A13" s="352" t="s">
        <v>99</v>
      </c>
      <c r="B13" s="352"/>
      <c r="C13" s="352"/>
      <c r="D13" s="352"/>
      <c r="E13" s="352"/>
      <c r="F13" s="352"/>
      <c r="G13" s="352"/>
      <c r="H13" s="352"/>
      <c r="I13" s="352"/>
      <c r="J13" s="352"/>
      <c r="K13" s="352"/>
    </row>
    <row r="14" spans="1:11" ht="61.5" customHeight="1" x14ac:dyDescent="0.25">
      <c r="A14" s="20"/>
      <c r="B14" s="117" t="s">
        <v>101</v>
      </c>
      <c r="C14" s="117" t="s">
        <v>102</v>
      </c>
      <c r="D14" s="117" t="s">
        <v>103</v>
      </c>
      <c r="E14" s="117" t="s">
        <v>104</v>
      </c>
      <c r="F14" s="117" t="s">
        <v>105</v>
      </c>
      <c r="G14" s="117" t="s">
        <v>106</v>
      </c>
      <c r="H14" s="117" t="s">
        <v>107</v>
      </c>
      <c r="I14" s="117" t="s">
        <v>108</v>
      </c>
      <c r="J14" s="117" t="s">
        <v>109</v>
      </c>
      <c r="K14" s="117" t="s">
        <v>110</v>
      </c>
    </row>
    <row r="15" spans="1:11" x14ac:dyDescent="0.25">
      <c r="A15" s="5" t="s">
        <v>277</v>
      </c>
      <c r="B15" s="88"/>
      <c r="C15" s="88"/>
      <c r="D15" s="88"/>
      <c r="E15" s="88"/>
      <c r="F15" s="88"/>
      <c r="G15" s="88"/>
      <c r="H15" s="88"/>
      <c r="I15" s="88"/>
      <c r="J15" s="88"/>
      <c r="K15" s="88"/>
    </row>
    <row r="16" spans="1:11" ht="15.75" thickBot="1" x14ac:dyDescent="0.3">
      <c r="A16" s="18" t="s">
        <v>278</v>
      </c>
      <c r="B16" s="89"/>
      <c r="C16" s="89"/>
      <c r="D16" s="89"/>
      <c r="E16" s="89"/>
      <c r="F16" s="89"/>
      <c r="G16" s="89"/>
      <c r="H16" s="89"/>
      <c r="I16" s="89"/>
      <c r="J16" s="89"/>
      <c r="K16" s="89"/>
    </row>
    <row r="17" spans="1:11" x14ac:dyDescent="0.25">
      <c r="A17" s="196" t="s">
        <v>97</v>
      </c>
      <c r="B17" s="57">
        <f t="shared" ref="B17:K17" si="1">+SUM(B15:B16)</f>
        <v>0</v>
      </c>
      <c r="C17" s="57">
        <f t="shared" si="1"/>
        <v>0</v>
      </c>
      <c r="D17" s="57">
        <f t="shared" si="1"/>
        <v>0</v>
      </c>
      <c r="E17" s="57">
        <f t="shared" si="1"/>
        <v>0</v>
      </c>
      <c r="F17" s="57">
        <f t="shared" si="1"/>
        <v>0</v>
      </c>
      <c r="G17" s="57">
        <f t="shared" si="1"/>
        <v>0</v>
      </c>
      <c r="H17" s="57">
        <f t="shared" si="1"/>
        <v>0</v>
      </c>
      <c r="I17" s="57">
        <f t="shared" si="1"/>
        <v>0</v>
      </c>
      <c r="J17" s="57">
        <f t="shared" si="1"/>
        <v>0</v>
      </c>
      <c r="K17" s="57">
        <f t="shared" si="1"/>
        <v>0</v>
      </c>
    </row>
    <row r="18" spans="1:11" s="132" customFormat="1" ht="30.75" customHeight="1" x14ac:dyDescent="0.25">
      <c r="A18" s="194"/>
      <c r="B18" s="195"/>
      <c r="C18" s="195"/>
      <c r="D18" s="195"/>
      <c r="E18" s="195"/>
      <c r="F18" s="195"/>
      <c r="G18" s="195"/>
      <c r="H18" s="195"/>
      <c r="I18" s="195"/>
      <c r="J18" s="195"/>
      <c r="K18" s="195"/>
    </row>
    <row r="19" spans="1:11" x14ac:dyDescent="0.25">
      <c r="A19" s="352" t="s">
        <v>100</v>
      </c>
      <c r="B19" s="352"/>
      <c r="C19" s="352"/>
      <c r="D19" s="352"/>
      <c r="E19" s="352"/>
      <c r="F19" s="352"/>
      <c r="G19" s="352"/>
      <c r="H19" s="352"/>
      <c r="I19" s="352"/>
      <c r="J19" s="352"/>
      <c r="K19" s="352"/>
    </row>
    <row r="20" spans="1:11" ht="64.5" customHeight="1" x14ac:dyDescent="0.25">
      <c r="A20" s="20"/>
      <c r="B20" s="117" t="s">
        <v>101</v>
      </c>
      <c r="C20" s="117" t="s">
        <v>102</v>
      </c>
      <c r="D20" s="117" t="s">
        <v>103</v>
      </c>
      <c r="E20" s="117" t="s">
        <v>104</v>
      </c>
      <c r="F20" s="117" t="s">
        <v>105</v>
      </c>
      <c r="G20" s="117" t="s">
        <v>106</v>
      </c>
      <c r="H20" s="117" t="s">
        <v>107</v>
      </c>
      <c r="I20" s="117" t="s">
        <v>108</v>
      </c>
      <c r="J20" s="117" t="s">
        <v>109</v>
      </c>
      <c r="K20" s="117" t="s">
        <v>110</v>
      </c>
    </row>
    <row r="21" spans="1:11" x14ac:dyDescent="0.25">
      <c r="A21" s="5" t="s">
        <v>279</v>
      </c>
      <c r="B21" s="30"/>
      <c r="C21" s="192"/>
      <c r="D21" s="192"/>
      <c r="E21" s="30"/>
      <c r="F21" s="30"/>
      <c r="G21" s="30"/>
      <c r="H21" s="30"/>
      <c r="I21" s="30"/>
      <c r="J21" s="30"/>
      <c r="K21" s="30"/>
    </row>
    <row r="22" spans="1:11" ht="15.75" thickBot="1" x14ac:dyDescent="0.3">
      <c r="A22" s="18" t="s">
        <v>282</v>
      </c>
      <c r="B22" s="31"/>
      <c r="C22" s="193"/>
      <c r="D22" s="193"/>
      <c r="E22" s="31"/>
      <c r="F22" s="31"/>
      <c r="G22" s="31"/>
      <c r="H22" s="31"/>
      <c r="I22" s="31"/>
      <c r="J22" s="31"/>
      <c r="K22" s="31"/>
    </row>
    <row r="23" spans="1:11" x14ac:dyDescent="0.25">
      <c r="A23" s="196" t="s">
        <v>97</v>
      </c>
      <c r="B23" s="57">
        <f>+SUM(B21:B22)</f>
        <v>0</v>
      </c>
      <c r="C23" s="57">
        <f t="shared" ref="C23:D23" si="2">+SUM(C21:C22)</f>
        <v>0</v>
      </c>
      <c r="D23" s="57">
        <f t="shared" si="2"/>
        <v>0</v>
      </c>
      <c r="E23" s="57">
        <f t="shared" ref="E23:K23" si="3">+SUM(E21:E22)</f>
        <v>0</v>
      </c>
      <c r="F23" s="57">
        <f t="shared" si="3"/>
        <v>0</v>
      </c>
      <c r="G23" s="57">
        <f t="shared" si="3"/>
        <v>0</v>
      </c>
      <c r="H23" s="57">
        <f t="shared" si="3"/>
        <v>0</v>
      </c>
      <c r="I23" s="57">
        <f t="shared" si="3"/>
        <v>0</v>
      </c>
      <c r="J23" s="57">
        <f t="shared" si="3"/>
        <v>0</v>
      </c>
      <c r="K23" s="57">
        <f t="shared" si="3"/>
        <v>0</v>
      </c>
    </row>
  </sheetData>
  <sheetProtection formatCells="0" formatColumns="0" formatRows="0" selectLockedCells="1"/>
  <mergeCells count="4">
    <mergeCell ref="A6:K6"/>
    <mergeCell ref="A13:K13"/>
    <mergeCell ref="A19:K19"/>
    <mergeCell ref="A4:K4"/>
  </mergeCells>
  <pageMargins left="0.7" right="0.7" top="0.75" bottom="0.75" header="0.3" footer="0.3"/>
  <pageSetup scale="63" orientation="landscape" verticalDpi="0" r:id="rId1"/>
  <colBreaks count="1" manualBreakCount="1">
    <brk id="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15"/>
  <sheetViews>
    <sheetView showGridLines="0" zoomScaleNormal="100" workbookViewId="0">
      <selection activeCell="A15" sqref="A15:B15"/>
    </sheetView>
  </sheetViews>
  <sheetFormatPr defaultRowHeight="15" x14ac:dyDescent="0.25"/>
  <cols>
    <col min="1" max="1" width="12.28515625" style="2" customWidth="1"/>
    <col min="2" max="2" width="79.42578125" style="2" bestFit="1" customWidth="1"/>
    <col min="3" max="3" width="24.140625" style="2" customWidth="1"/>
    <col min="4" max="16384" width="9.140625" style="2"/>
  </cols>
  <sheetData>
    <row r="1" spans="1:3" s="36" customFormat="1" ht="18.75" x14ac:dyDescent="0.25">
      <c r="A1" s="349">
        <f>+'Basic Grant Information'!B1</f>
        <v>0</v>
      </c>
      <c r="B1" s="349"/>
    </row>
    <row r="2" spans="1:3" s="36" customFormat="1" ht="18.75" x14ac:dyDescent="0.25">
      <c r="A2" s="349">
        <f>+'Basic Grant Information'!B7</f>
        <v>0</v>
      </c>
      <c r="B2" s="349"/>
      <c r="C2" s="35"/>
    </row>
    <row r="3" spans="1:3" s="36" customFormat="1" ht="18.75" x14ac:dyDescent="0.25">
      <c r="A3" s="350"/>
      <c r="B3" s="350"/>
      <c r="C3" s="35"/>
    </row>
    <row r="5" spans="1:3" s="6" customFormat="1" ht="23.25" customHeight="1" x14ac:dyDescent="0.25">
      <c r="A5" s="354" t="s">
        <v>321</v>
      </c>
      <c r="B5" s="354"/>
    </row>
    <row r="6" spans="1:3" s="6" customFormat="1" x14ac:dyDescent="0.25">
      <c r="A6" s="21" t="s">
        <v>112</v>
      </c>
      <c r="B6" s="21" t="s">
        <v>113</v>
      </c>
    </row>
    <row r="7" spans="1:3" s="6" customFormat="1" ht="24" customHeight="1" x14ac:dyDescent="0.25">
      <c r="A7" s="85"/>
      <c r="B7" s="199" t="s">
        <v>114</v>
      </c>
    </row>
    <row r="8" spans="1:3" s="6" customFormat="1" ht="24" customHeight="1" x14ac:dyDescent="0.25">
      <c r="A8" s="85"/>
      <c r="B8" s="199" t="s">
        <v>115</v>
      </c>
    </row>
    <row r="9" spans="1:3" s="6" customFormat="1" ht="24" customHeight="1" x14ac:dyDescent="0.25">
      <c r="A9" s="85"/>
      <c r="B9" s="199" t="s">
        <v>116</v>
      </c>
    </row>
    <row r="10" spans="1:3" s="6" customFormat="1" ht="37.5" customHeight="1" x14ac:dyDescent="0.25">
      <c r="A10" s="85"/>
      <c r="B10" s="199" t="s">
        <v>322</v>
      </c>
    </row>
    <row r="11" spans="1:3" s="6" customFormat="1" ht="24" customHeight="1" thickBot="1" x14ac:dyDescent="0.3">
      <c r="A11" s="86"/>
      <c r="B11" s="200" t="s">
        <v>117</v>
      </c>
    </row>
    <row r="12" spans="1:3" s="6" customFormat="1" ht="24" customHeight="1" x14ac:dyDescent="0.25">
      <c r="A12" s="58">
        <f>+SUM(A7:A11)</f>
        <v>0</v>
      </c>
      <c r="B12" s="201" t="s">
        <v>118</v>
      </c>
    </row>
    <row r="14" spans="1:3" ht="33.75" customHeight="1" x14ac:dyDescent="0.25">
      <c r="A14" s="354" t="s">
        <v>323</v>
      </c>
      <c r="B14" s="354"/>
    </row>
    <row r="15" spans="1:3" ht="147.75" customHeight="1" x14ac:dyDescent="0.25">
      <c r="A15" s="355"/>
      <c r="B15" s="355"/>
    </row>
  </sheetData>
  <sheetProtection formatCells="0" formatColumns="0" formatRows="0" selectLockedCells="1"/>
  <mergeCells count="6">
    <mergeCell ref="A5:B5"/>
    <mergeCell ref="A14:B14"/>
    <mergeCell ref="A15:B15"/>
    <mergeCell ref="A1:B1"/>
    <mergeCell ref="A2:B2"/>
    <mergeCell ref="A3:B3"/>
  </mergeCells>
  <pageMargins left="0.7" right="0.7" top="0.75" bottom="0.75" header="0.3" footer="0.3"/>
  <pageSetup scale="98"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D16"/>
  <sheetViews>
    <sheetView showGridLines="0" workbookViewId="0">
      <selection activeCell="B1" sqref="B1:D1048576"/>
    </sheetView>
  </sheetViews>
  <sheetFormatPr defaultRowHeight="15" x14ac:dyDescent="0.25"/>
  <cols>
    <col min="1" max="1" width="58.5703125" customWidth="1"/>
    <col min="2" max="4" width="12.5703125" style="8" customWidth="1"/>
  </cols>
  <sheetData>
    <row r="1" spans="1:4" s="36" customFormat="1" ht="18.75" x14ac:dyDescent="0.25">
      <c r="A1" s="26">
        <f>+'Basic Grant Information'!B1</f>
        <v>0</v>
      </c>
      <c r="D1" s="15"/>
    </row>
    <row r="2" spans="1:4" s="36" customFormat="1" ht="18.75" x14ac:dyDescent="0.25">
      <c r="A2" s="26">
        <f>+'Basic Grant Information'!B7</f>
        <v>0</v>
      </c>
      <c r="B2" s="26"/>
      <c r="C2" s="37"/>
      <c r="D2" s="15"/>
    </row>
    <row r="3" spans="1:4" s="36" customFormat="1" ht="18.75" x14ac:dyDescent="0.25">
      <c r="A3" s="140"/>
      <c r="B3" s="140"/>
      <c r="C3" s="37"/>
      <c r="D3" s="143"/>
    </row>
    <row r="4" spans="1:4" s="36" customFormat="1" ht="141" customHeight="1" x14ac:dyDescent="0.25">
      <c r="A4" s="359" t="s">
        <v>332</v>
      </c>
      <c r="B4" s="359"/>
      <c r="C4" s="359"/>
      <c r="D4" s="359"/>
    </row>
    <row r="5" spans="1:4" s="36" customFormat="1" ht="18.75" x14ac:dyDescent="0.25">
      <c r="A5" s="140"/>
      <c r="B5" s="140"/>
      <c r="C5" s="37"/>
      <c r="D5" s="143"/>
    </row>
    <row r="6" spans="1:4" x14ac:dyDescent="0.25">
      <c r="A6" s="203" t="s">
        <v>328</v>
      </c>
      <c r="B6" s="202" t="s">
        <v>119</v>
      </c>
      <c r="C6" s="202" t="s">
        <v>120</v>
      </c>
      <c r="D6" s="202" t="s">
        <v>121</v>
      </c>
    </row>
    <row r="7" spans="1:4" ht="60" x14ac:dyDescent="0.25">
      <c r="A7" s="198" t="s">
        <v>329</v>
      </c>
      <c r="B7" s="83"/>
      <c r="C7" s="83"/>
      <c r="D7" s="59">
        <f>IF(AND(C7=0,B7=0),0,+B7/C7)</f>
        <v>0</v>
      </c>
    </row>
    <row r="8" spans="1:4" s="132" customFormat="1" x14ac:dyDescent="0.25">
      <c r="A8" s="204"/>
      <c r="B8" s="205"/>
      <c r="C8" s="205"/>
      <c r="D8" s="206"/>
    </row>
    <row r="9" spans="1:4" ht="97.5" customHeight="1" x14ac:dyDescent="0.25">
      <c r="A9" s="337" t="s">
        <v>327</v>
      </c>
      <c r="B9" s="337"/>
      <c r="C9" s="337"/>
      <c r="D9" s="337"/>
    </row>
    <row r="11" spans="1:4" x14ac:dyDescent="0.25">
      <c r="A11" s="203" t="s">
        <v>331</v>
      </c>
      <c r="B11" s="202" t="s">
        <v>119</v>
      </c>
      <c r="C11" s="202" t="s">
        <v>120</v>
      </c>
      <c r="D11" s="202" t="s">
        <v>121</v>
      </c>
    </row>
    <row r="12" spans="1:4" ht="45" x14ac:dyDescent="0.25">
      <c r="A12" s="198" t="s">
        <v>283</v>
      </c>
      <c r="B12" s="83"/>
      <c r="C12" s="83"/>
      <c r="D12" s="59">
        <f>IF(AND(C12=0,B12=0),0,+B12/C12)</f>
        <v>0</v>
      </c>
    </row>
    <row r="13" spans="1:4" x14ac:dyDescent="0.25">
      <c r="A13" s="356" t="s">
        <v>122</v>
      </c>
      <c r="B13" s="357"/>
      <c r="C13" s="357"/>
      <c r="D13" s="358"/>
    </row>
    <row r="14" spans="1:4" ht="35.25" customHeight="1" x14ac:dyDescent="0.25">
      <c r="A14" s="198" t="s">
        <v>284</v>
      </c>
      <c r="B14" s="83"/>
      <c r="C14" s="83"/>
      <c r="D14" s="59">
        <f>IF(AND(C14=0,B14=0),0,+B14/C14)</f>
        <v>0</v>
      </c>
    </row>
    <row r="16" spans="1:4" ht="126.75" customHeight="1" x14ac:dyDescent="0.25">
      <c r="A16" s="337" t="s">
        <v>330</v>
      </c>
      <c r="B16" s="337"/>
      <c r="C16" s="337"/>
      <c r="D16" s="337"/>
    </row>
  </sheetData>
  <sheetProtection formatCells="0" formatColumns="0" formatRows="0" selectLockedCells="1"/>
  <mergeCells count="4">
    <mergeCell ref="A13:D13"/>
    <mergeCell ref="A9:D9"/>
    <mergeCell ref="A16:D16"/>
    <mergeCell ref="A4:D4"/>
  </mergeCells>
  <pageMargins left="0.7" right="0.7" top="0.75" bottom="0.75" header="0.3" footer="0.3"/>
  <pageSetup scale="93"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D32"/>
  <sheetViews>
    <sheetView showGridLines="0" zoomScaleNormal="100" workbookViewId="0">
      <selection activeCell="N18" sqref="N18"/>
    </sheetView>
  </sheetViews>
  <sheetFormatPr defaultRowHeight="15" x14ac:dyDescent="0.25"/>
  <cols>
    <col min="1" max="1" width="58.5703125" customWidth="1"/>
    <col min="2" max="4" width="13" customWidth="1"/>
  </cols>
  <sheetData>
    <row r="1" spans="1:4" s="36" customFormat="1" ht="18.75" x14ac:dyDescent="0.25">
      <c r="A1" s="26">
        <f>+'Basic Grant Information'!B1</f>
        <v>0</v>
      </c>
    </row>
    <row r="2" spans="1:4" s="36" customFormat="1" ht="18.75" x14ac:dyDescent="0.25">
      <c r="A2" s="26">
        <f>+'Basic Grant Information'!B7</f>
        <v>0</v>
      </c>
      <c r="B2" s="26"/>
      <c r="C2" s="35"/>
    </row>
    <row r="3" spans="1:4" s="36" customFormat="1" ht="18.75" x14ac:dyDescent="0.25">
      <c r="A3" s="140"/>
      <c r="B3" s="140"/>
      <c r="C3" s="141"/>
    </row>
    <row r="4" spans="1:4" s="36" customFormat="1" ht="186" customHeight="1" x14ac:dyDescent="0.25">
      <c r="A4" s="353" t="s">
        <v>333</v>
      </c>
      <c r="B4" s="353"/>
      <c r="C4" s="353"/>
      <c r="D4" s="353"/>
    </row>
    <row r="6" spans="1:4" ht="18.75" x14ac:dyDescent="0.3">
      <c r="A6" s="365" t="s">
        <v>324</v>
      </c>
      <c r="B6" s="365"/>
      <c r="C6" s="365"/>
      <c r="D6" s="365"/>
    </row>
    <row r="7" spans="1:4" x14ac:dyDescent="0.25">
      <c r="A7" s="20" t="s">
        <v>123</v>
      </c>
      <c r="B7" s="23" t="s">
        <v>119</v>
      </c>
      <c r="C7" s="23" t="s">
        <v>120</v>
      </c>
      <c r="D7" s="56" t="s">
        <v>121</v>
      </c>
    </row>
    <row r="8" spans="1:4" x14ac:dyDescent="0.25">
      <c r="A8" s="29"/>
      <c r="B8" s="80"/>
      <c r="C8" s="87"/>
      <c r="D8" s="59">
        <f>IF(AND(C8=0,B8=0),0,+B8/C8)</f>
        <v>0</v>
      </c>
    </row>
    <row r="9" spans="1:4" ht="30" customHeight="1" x14ac:dyDescent="0.25">
      <c r="A9" s="360" t="s">
        <v>124</v>
      </c>
      <c r="B9" s="360"/>
      <c r="C9" s="360"/>
      <c r="D9" s="360"/>
    </row>
    <row r="10" spans="1:4" ht="53.25" customHeight="1" x14ac:dyDescent="0.25">
      <c r="A10" s="361"/>
      <c r="B10" s="362"/>
      <c r="C10" s="362"/>
      <c r="D10" s="363"/>
    </row>
    <row r="11" spans="1:4" x14ac:dyDescent="0.25">
      <c r="A11" s="360" t="s">
        <v>125</v>
      </c>
      <c r="B11" s="360"/>
      <c r="C11" s="360"/>
      <c r="D11" s="360"/>
    </row>
    <row r="12" spans="1:4" ht="53.25" customHeight="1" x14ac:dyDescent="0.25">
      <c r="A12" s="361"/>
      <c r="B12" s="362"/>
      <c r="C12" s="362"/>
      <c r="D12" s="363"/>
    </row>
    <row r="13" spans="1:4" x14ac:dyDescent="0.25">
      <c r="A13" s="360" t="s">
        <v>126</v>
      </c>
      <c r="B13" s="360"/>
      <c r="C13" s="360"/>
      <c r="D13" s="360"/>
    </row>
    <row r="14" spans="1:4" ht="53.25" customHeight="1" x14ac:dyDescent="0.25">
      <c r="A14" s="361"/>
      <c r="B14" s="362"/>
      <c r="C14" s="362"/>
      <c r="D14" s="363"/>
    </row>
    <row r="15" spans="1:4" ht="18.75" x14ac:dyDescent="0.3">
      <c r="A15" s="365" t="s">
        <v>325</v>
      </c>
      <c r="B15" s="365"/>
      <c r="C15" s="365"/>
      <c r="D15" s="365"/>
    </row>
    <row r="16" spans="1:4" x14ac:dyDescent="0.25">
      <c r="A16" s="20" t="s">
        <v>123</v>
      </c>
      <c r="B16" s="23" t="s">
        <v>119</v>
      </c>
      <c r="C16" s="23" t="s">
        <v>120</v>
      </c>
      <c r="D16" s="56" t="s">
        <v>121</v>
      </c>
    </row>
    <row r="17" spans="1:4" ht="41.25" customHeight="1" x14ac:dyDescent="0.25">
      <c r="A17" s="29"/>
      <c r="B17" s="80"/>
      <c r="C17" s="87"/>
      <c r="D17" s="59">
        <f>IF(AND(C17=0,B17=0),0,+B17/C17)</f>
        <v>0</v>
      </c>
    </row>
    <row r="18" spans="1:4" ht="15" customHeight="1" x14ac:dyDescent="0.25">
      <c r="A18" s="360" t="s">
        <v>124</v>
      </c>
      <c r="B18" s="360"/>
      <c r="C18" s="360"/>
      <c r="D18" s="360"/>
    </row>
    <row r="19" spans="1:4" ht="53.25" customHeight="1" x14ac:dyDescent="0.25">
      <c r="A19" s="361"/>
      <c r="B19" s="362"/>
      <c r="C19" s="362"/>
      <c r="D19" s="363"/>
    </row>
    <row r="20" spans="1:4" ht="15" customHeight="1" x14ac:dyDescent="0.25">
      <c r="A20" s="360" t="s">
        <v>125</v>
      </c>
      <c r="B20" s="360"/>
      <c r="C20" s="360"/>
      <c r="D20" s="360"/>
    </row>
    <row r="21" spans="1:4" ht="53.25" customHeight="1" x14ac:dyDescent="0.25">
      <c r="A21" s="361"/>
      <c r="B21" s="362"/>
      <c r="C21" s="362"/>
      <c r="D21" s="363"/>
    </row>
    <row r="22" spans="1:4" ht="29.25" customHeight="1" x14ac:dyDescent="0.25">
      <c r="A22" s="360" t="s">
        <v>126</v>
      </c>
      <c r="B22" s="360"/>
      <c r="C22" s="360"/>
      <c r="D22" s="360"/>
    </row>
    <row r="23" spans="1:4" ht="53.25" customHeight="1" x14ac:dyDescent="0.25">
      <c r="A23" s="361"/>
      <c r="B23" s="362"/>
      <c r="C23" s="362"/>
      <c r="D23" s="363"/>
    </row>
    <row r="24" spans="1:4" ht="18.75" x14ac:dyDescent="0.3">
      <c r="A24" s="365" t="s">
        <v>326</v>
      </c>
      <c r="B24" s="365"/>
      <c r="C24" s="365"/>
      <c r="D24" s="365"/>
    </row>
    <row r="25" spans="1:4" x14ac:dyDescent="0.25">
      <c r="A25" s="20" t="s">
        <v>123</v>
      </c>
      <c r="B25" s="23" t="s">
        <v>119</v>
      </c>
      <c r="C25" s="23" t="s">
        <v>120</v>
      </c>
      <c r="D25" s="56" t="s">
        <v>121</v>
      </c>
    </row>
    <row r="26" spans="1:4" x14ac:dyDescent="0.25">
      <c r="A26" s="29"/>
      <c r="B26" s="80"/>
      <c r="C26" s="80"/>
      <c r="D26" s="59">
        <f>IF(AND(C26=0,B26=0),0,+B26/C26)</f>
        <v>0</v>
      </c>
    </row>
    <row r="27" spans="1:4" ht="15" customHeight="1" x14ac:dyDescent="0.25">
      <c r="A27" s="360" t="s">
        <v>124</v>
      </c>
      <c r="B27" s="360"/>
      <c r="C27" s="360"/>
      <c r="D27" s="360"/>
    </row>
    <row r="28" spans="1:4" ht="53.25" customHeight="1" x14ac:dyDescent="0.25">
      <c r="A28" s="364"/>
      <c r="B28" s="364"/>
      <c r="C28" s="364"/>
      <c r="D28" s="364"/>
    </row>
    <row r="29" spans="1:4" ht="15" customHeight="1" x14ac:dyDescent="0.25">
      <c r="A29" s="360" t="s">
        <v>125</v>
      </c>
      <c r="B29" s="360"/>
      <c r="C29" s="360"/>
      <c r="D29" s="360"/>
    </row>
    <row r="30" spans="1:4" ht="53.25" customHeight="1" x14ac:dyDescent="0.25">
      <c r="A30" s="361"/>
      <c r="B30" s="362"/>
      <c r="C30" s="362"/>
      <c r="D30" s="363"/>
    </row>
    <row r="31" spans="1:4" ht="15" customHeight="1" x14ac:dyDescent="0.25">
      <c r="A31" s="360" t="s">
        <v>126</v>
      </c>
      <c r="B31" s="360"/>
      <c r="C31" s="360"/>
      <c r="D31" s="360"/>
    </row>
    <row r="32" spans="1:4" ht="53.25" customHeight="1" x14ac:dyDescent="0.25">
      <c r="A32" s="361"/>
      <c r="B32" s="362"/>
      <c r="C32" s="362"/>
      <c r="D32" s="363"/>
    </row>
  </sheetData>
  <sheetProtection formatCells="0" formatColumns="0" formatRows="0" selectLockedCells="1"/>
  <mergeCells count="22">
    <mergeCell ref="A15:D15"/>
    <mergeCell ref="A24:D24"/>
    <mergeCell ref="A4:D4"/>
    <mergeCell ref="A14:D14"/>
    <mergeCell ref="A6:D6"/>
    <mergeCell ref="A9:D9"/>
    <mergeCell ref="A10:D10"/>
    <mergeCell ref="A11:D11"/>
    <mergeCell ref="A12:D12"/>
    <mergeCell ref="A13:D13"/>
    <mergeCell ref="A18:D18"/>
    <mergeCell ref="A19:D19"/>
    <mergeCell ref="A20:D20"/>
    <mergeCell ref="A21:D21"/>
    <mergeCell ref="A29:D29"/>
    <mergeCell ref="A30:D30"/>
    <mergeCell ref="A31:D31"/>
    <mergeCell ref="A32:D32"/>
    <mergeCell ref="A22:D22"/>
    <mergeCell ref="A23:D23"/>
    <mergeCell ref="A27:D27"/>
    <mergeCell ref="A28:D28"/>
  </mergeCells>
  <pageMargins left="0.7" right="0.7" top="0.75" bottom="0.75" header="0.3" footer="0.3"/>
  <pageSetup scale="65"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18"/>
  <sheetViews>
    <sheetView showGridLines="0" zoomScaleNormal="100" workbookViewId="0">
      <selection activeCell="B6" sqref="B6"/>
    </sheetView>
  </sheetViews>
  <sheetFormatPr defaultRowHeight="15" x14ac:dyDescent="0.25"/>
  <cols>
    <col min="1" max="1" width="55" style="2" customWidth="1"/>
    <col min="2" max="2" width="9.140625" customWidth="1"/>
    <col min="3" max="3" width="78.7109375" customWidth="1"/>
  </cols>
  <sheetData>
    <row r="1" spans="1:3" s="36" customFormat="1" ht="18.75" x14ac:dyDescent="0.25">
      <c r="A1" s="26">
        <f>+'Basic Grant Information'!B1</f>
        <v>0</v>
      </c>
    </row>
    <row r="2" spans="1:3" s="36" customFormat="1" ht="18.75" x14ac:dyDescent="0.25">
      <c r="A2" s="26">
        <f>+'Basic Grant Information'!B7</f>
        <v>0</v>
      </c>
      <c r="B2" s="26"/>
      <c r="C2" s="35"/>
    </row>
    <row r="3" spans="1:3" s="36" customFormat="1" ht="18.75" x14ac:dyDescent="0.25">
      <c r="A3" s="35"/>
      <c r="B3" s="26"/>
      <c r="C3" s="35"/>
    </row>
    <row r="5" spans="1:3" s="209" customFormat="1" ht="87" customHeight="1" x14ac:dyDescent="0.25">
      <c r="A5" s="207" t="s">
        <v>127</v>
      </c>
      <c r="B5" s="208"/>
      <c r="C5" s="6" t="s">
        <v>334</v>
      </c>
    </row>
    <row r="6" spans="1:3" s="209" customFormat="1" ht="90" x14ac:dyDescent="0.25">
      <c r="A6" s="207" t="s">
        <v>292</v>
      </c>
      <c r="B6" s="208"/>
      <c r="C6" s="6" t="s">
        <v>335</v>
      </c>
    </row>
    <row r="7" spans="1:3" s="209" customFormat="1" ht="30" hidden="1" x14ac:dyDescent="0.25">
      <c r="A7" s="210" t="s">
        <v>128</v>
      </c>
      <c r="B7" s="211"/>
    </row>
    <row r="8" spans="1:3" s="209" customFormat="1" ht="30" hidden="1" x14ac:dyDescent="0.25">
      <c r="A8" s="207" t="s">
        <v>129</v>
      </c>
      <c r="B8" s="212" t="s">
        <v>31</v>
      </c>
      <c r="C8" s="209" t="s">
        <v>159</v>
      </c>
    </row>
    <row r="9" spans="1:3" s="209" customFormat="1" ht="30" x14ac:dyDescent="0.25">
      <c r="A9" s="213" t="s">
        <v>285</v>
      </c>
      <c r="B9" s="211"/>
      <c r="C9" s="209" t="s">
        <v>336</v>
      </c>
    </row>
    <row r="10" spans="1:3" s="209" customFormat="1" ht="30" x14ac:dyDescent="0.25">
      <c r="A10" s="213" t="s">
        <v>286</v>
      </c>
      <c r="B10" s="211"/>
      <c r="C10" s="209" t="s">
        <v>336</v>
      </c>
    </row>
    <row r="11" spans="1:3" s="209" customFormat="1" x14ac:dyDescent="0.25">
      <c r="A11" s="213" t="s">
        <v>287</v>
      </c>
      <c r="B11" s="214" t="s">
        <v>337</v>
      </c>
    </row>
    <row r="12" spans="1:3" s="209" customFormat="1" x14ac:dyDescent="0.25">
      <c r="A12" s="347" t="s">
        <v>130</v>
      </c>
      <c r="B12" s="327"/>
      <c r="C12" s="209" t="s">
        <v>338</v>
      </c>
    </row>
    <row r="13" spans="1:3" x14ac:dyDescent="0.25">
      <c r="A13" s="22" t="s">
        <v>131</v>
      </c>
      <c r="B13" s="5"/>
    </row>
    <row r="14" spans="1:3" x14ac:dyDescent="0.25">
      <c r="A14" s="22" t="s">
        <v>132</v>
      </c>
      <c r="B14" s="5"/>
    </row>
    <row r="15" spans="1:3" x14ac:dyDescent="0.25">
      <c r="A15" s="22" t="s">
        <v>35</v>
      </c>
      <c r="B15" s="5"/>
    </row>
    <row r="16" spans="1:3" x14ac:dyDescent="0.25">
      <c r="A16" s="22" t="s">
        <v>133</v>
      </c>
      <c r="B16" s="5"/>
    </row>
    <row r="17" spans="1:2" x14ac:dyDescent="0.25">
      <c r="A17" s="22" t="s">
        <v>134</v>
      </c>
      <c r="B17" s="5"/>
    </row>
    <row r="18" spans="1:2" x14ac:dyDescent="0.25">
      <c r="A18" s="22" t="s">
        <v>34</v>
      </c>
      <c r="B18" s="5"/>
    </row>
  </sheetData>
  <sheetProtection formatCells="0" formatColumns="0" formatRows="0" selectLockedCells="1"/>
  <mergeCells count="1">
    <mergeCell ref="A12:B12"/>
  </mergeCell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prompt="Yes/No">
          <x14:formula1>
            <xm:f>Lists!$A$2:$A$3</xm:f>
          </x14:formula1>
          <xm:sqref>B5:B6</xm:sqref>
        </x14:dataValidation>
        <x14:dataValidation type="list" allowBlank="1" showInputMessage="1" showErrorMessage="1">
          <x14:formula1>
            <xm:f>Lists!$A$2:$A$3</xm:f>
          </x14:formula1>
          <xm:sqref>B7:B10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H195"/>
  <sheetViews>
    <sheetView zoomScaleNormal="100" zoomScaleSheetLayoutView="100" workbookViewId="0">
      <pane ySplit="5" topLeftCell="A78" activePane="bottomLeft" state="frozen"/>
      <selection activeCell="B9" sqref="B9"/>
      <selection pane="bottomLeft" activeCell="A7" sqref="A7"/>
    </sheetView>
  </sheetViews>
  <sheetFormatPr defaultRowHeight="15" x14ac:dyDescent="0.25"/>
  <cols>
    <col min="1" max="1" width="65.5703125" style="97" bestFit="1" customWidth="1"/>
    <col min="2" max="2" width="15.7109375" style="97" bestFit="1" customWidth="1"/>
    <col min="3" max="3" width="25.7109375" style="97" customWidth="1"/>
    <col min="4" max="4" width="14.85546875" style="97" customWidth="1"/>
    <col min="5" max="5" width="15.5703125" style="97" customWidth="1"/>
    <col min="6" max="6" width="15" style="97" customWidth="1"/>
    <col min="7" max="7" width="15.5703125" style="97" customWidth="1"/>
    <col min="8" max="8" width="19.7109375" style="97" bestFit="1" customWidth="1"/>
    <col min="9" max="255" width="9.140625" style="97"/>
    <col min="256" max="256" width="65.5703125" style="97" bestFit="1" customWidth="1"/>
    <col min="257" max="257" width="15.7109375" style="97" bestFit="1" customWidth="1"/>
    <col min="258" max="258" width="18.5703125" style="97" customWidth="1"/>
    <col min="259" max="259" width="14.85546875" style="97" customWidth="1"/>
    <col min="260" max="260" width="13.85546875" style="97" bestFit="1" customWidth="1"/>
    <col min="261" max="261" width="17.7109375" style="97" customWidth="1"/>
    <col min="262" max="262" width="20.85546875" style="97" bestFit="1" customWidth="1"/>
    <col min="263" max="263" width="19.7109375" style="97" bestFit="1" customWidth="1"/>
    <col min="264" max="264" width="9.140625" style="97"/>
    <col min="265" max="265" width="56.85546875" style="97" customWidth="1"/>
    <col min="266" max="511" width="9.140625" style="97"/>
    <col min="512" max="512" width="65.5703125" style="97" bestFit="1" customWidth="1"/>
    <col min="513" max="513" width="15.7109375" style="97" bestFit="1" customWidth="1"/>
    <col min="514" max="514" width="18.5703125" style="97" customWidth="1"/>
    <col min="515" max="515" width="14.85546875" style="97" customWidth="1"/>
    <col min="516" max="516" width="13.85546875" style="97" bestFit="1" customWidth="1"/>
    <col min="517" max="517" width="17.7109375" style="97" customWidth="1"/>
    <col min="518" max="518" width="20.85546875" style="97" bestFit="1" customWidth="1"/>
    <col min="519" max="519" width="19.7109375" style="97" bestFit="1" customWidth="1"/>
    <col min="520" max="520" width="9.140625" style="97"/>
    <col min="521" max="521" width="56.85546875" style="97" customWidth="1"/>
    <col min="522" max="767" width="9.140625" style="97"/>
    <col min="768" max="768" width="65.5703125" style="97" bestFit="1" customWidth="1"/>
    <col min="769" max="769" width="15.7109375" style="97" bestFit="1" customWidth="1"/>
    <col min="770" max="770" width="18.5703125" style="97" customWidth="1"/>
    <col min="771" max="771" width="14.85546875" style="97" customWidth="1"/>
    <col min="772" max="772" width="13.85546875" style="97" bestFit="1" customWidth="1"/>
    <col min="773" max="773" width="17.7109375" style="97" customWidth="1"/>
    <col min="774" max="774" width="20.85546875" style="97" bestFit="1" customWidth="1"/>
    <col min="775" max="775" width="19.7109375" style="97" bestFit="1" customWidth="1"/>
    <col min="776" max="776" width="9.140625" style="97"/>
    <col min="777" max="777" width="56.85546875" style="97" customWidth="1"/>
    <col min="778" max="1023" width="9.140625" style="97"/>
    <col min="1024" max="1024" width="65.5703125" style="97" bestFit="1" customWidth="1"/>
    <col min="1025" max="1025" width="15.7109375" style="97" bestFit="1" customWidth="1"/>
    <col min="1026" max="1026" width="18.5703125" style="97" customWidth="1"/>
    <col min="1027" max="1027" width="14.85546875" style="97" customWidth="1"/>
    <col min="1028" max="1028" width="13.85546875" style="97" bestFit="1" customWidth="1"/>
    <col min="1029" max="1029" width="17.7109375" style="97" customWidth="1"/>
    <col min="1030" max="1030" width="20.85546875" style="97" bestFit="1" customWidth="1"/>
    <col min="1031" max="1031" width="19.7109375" style="97" bestFit="1" customWidth="1"/>
    <col min="1032" max="1032" width="9.140625" style="97"/>
    <col min="1033" max="1033" width="56.85546875" style="97" customWidth="1"/>
    <col min="1034" max="1279" width="9.140625" style="97"/>
    <col min="1280" max="1280" width="65.5703125" style="97" bestFit="1" customWidth="1"/>
    <col min="1281" max="1281" width="15.7109375" style="97" bestFit="1" customWidth="1"/>
    <col min="1282" max="1282" width="18.5703125" style="97" customWidth="1"/>
    <col min="1283" max="1283" width="14.85546875" style="97" customWidth="1"/>
    <col min="1284" max="1284" width="13.85546875" style="97" bestFit="1" customWidth="1"/>
    <col min="1285" max="1285" width="17.7109375" style="97" customWidth="1"/>
    <col min="1286" max="1286" width="20.85546875" style="97" bestFit="1" customWidth="1"/>
    <col min="1287" max="1287" width="19.7109375" style="97" bestFit="1" customWidth="1"/>
    <col min="1288" max="1288" width="9.140625" style="97"/>
    <col min="1289" max="1289" width="56.85546875" style="97" customWidth="1"/>
    <col min="1290" max="1535" width="9.140625" style="97"/>
    <col min="1536" max="1536" width="65.5703125" style="97" bestFit="1" customWidth="1"/>
    <col min="1537" max="1537" width="15.7109375" style="97" bestFit="1" customWidth="1"/>
    <col min="1538" max="1538" width="18.5703125" style="97" customWidth="1"/>
    <col min="1539" max="1539" width="14.85546875" style="97" customWidth="1"/>
    <col min="1540" max="1540" width="13.85546875" style="97" bestFit="1" customWidth="1"/>
    <col min="1541" max="1541" width="17.7109375" style="97" customWidth="1"/>
    <col min="1542" max="1542" width="20.85546875" style="97" bestFit="1" customWidth="1"/>
    <col min="1543" max="1543" width="19.7109375" style="97" bestFit="1" customWidth="1"/>
    <col min="1544" max="1544" width="9.140625" style="97"/>
    <col min="1545" max="1545" width="56.85546875" style="97" customWidth="1"/>
    <col min="1546" max="1791" width="9.140625" style="97"/>
    <col min="1792" max="1792" width="65.5703125" style="97" bestFit="1" customWidth="1"/>
    <col min="1793" max="1793" width="15.7109375" style="97" bestFit="1" customWidth="1"/>
    <col min="1794" max="1794" width="18.5703125" style="97" customWidth="1"/>
    <col min="1795" max="1795" width="14.85546875" style="97" customWidth="1"/>
    <col min="1796" max="1796" width="13.85546875" style="97" bestFit="1" customWidth="1"/>
    <col min="1797" max="1797" width="17.7109375" style="97" customWidth="1"/>
    <col min="1798" max="1798" width="20.85546875" style="97" bestFit="1" customWidth="1"/>
    <col min="1799" max="1799" width="19.7109375" style="97" bestFit="1" customWidth="1"/>
    <col min="1800" max="1800" width="9.140625" style="97"/>
    <col min="1801" max="1801" width="56.85546875" style="97" customWidth="1"/>
    <col min="1802" max="2047" width="9.140625" style="97"/>
    <col min="2048" max="2048" width="65.5703125" style="97" bestFit="1" customWidth="1"/>
    <col min="2049" max="2049" width="15.7109375" style="97" bestFit="1" customWidth="1"/>
    <col min="2050" max="2050" width="18.5703125" style="97" customWidth="1"/>
    <col min="2051" max="2051" width="14.85546875" style="97" customWidth="1"/>
    <col min="2052" max="2052" width="13.85546875" style="97" bestFit="1" customWidth="1"/>
    <col min="2053" max="2053" width="17.7109375" style="97" customWidth="1"/>
    <col min="2054" max="2054" width="20.85546875" style="97" bestFit="1" customWidth="1"/>
    <col min="2055" max="2055" width="19.7109375" style="97" bestFit="1" customWidth="1"/>
    <col min="2056" max="2056" width="9.140625" style="97"/>
    <col min="2057" max="2057" width="56.85546875" style="97" customWidth="1"/>
    <col min="2058" max="2303" width="9.140625" style="97"/>
    <col min="2304" max="2304" width="65.5703125" style="97" bestFit="1" customWidth="1"/>
    <col min="2305" max="2305" width="15.7109375" style="97" bestFit="1" customWidth="1"/>
    <col min="2306" max="2306" width="18.5703125" style="97" customWidth="1"/>
    <col min="2307" max="2307" width="14.85546875" style="97" customWidth="1"/>
    <col min="2308" max="2308" width="13.85546875" style="97" bestFit="1" customWidth="1"/>
    <col min="2309" max="2309" width="17.7109375" style="97" customWidth="1"/>
    <col min="2310" max="2310" width="20.85546875" style="97" bestFit="1" customWidth="1"/>
    <col min="2311" max="2311" width="19.7109375" style="97" bestFit="1" customWidth="1"/>
    <col min="2312" max="2312" width="9.140625" style="97"/>
    <col min="2313" max="2313" width="56.85546875" style="97" customWidth="1"/>
    <col min="2314" max="2559" width="9.140625" style="97"/>
    <col min="2560" max="2560" width="65.5703125" style="97" bestFit="1" customWidth="1"/>
    <col min="2561" max="2561" width="15.7109375" style="97" bestFit="1" customWidth="1"/>
    <col min="2562" max="2562" width="18.5703125" style="97" customWidth="1"/>
    <col min="2563" max="2563" width="14.85546875" style="97" customWidth="1"/>
    <col min="2564" max="2564" width="13.85546875" style="97" bestFit="1" customWidth="1"/>
    <col min="2565" max="2565" width="17.7109375" style="97" customWidth="1"/>
    <col min="2566" max="2566" width="20.85546875" style="97" bestFit="1" customWidth="1"/>
    <col min="2567" max="2567" width="19.7109375" style="97" bestFit="1" customWidth="1"/>
    <col min="2568" max="2568" width="9.140625" style="97"/>
    <col min="2569" max="2569" width="56.85546875" style="97" customWidth="1"/>
    <col min="2570" max="2815" width="9.140625" style="97"/>
    <col min="2816" max="2816" width="65.5703125" style="97" bestFit="1" customWidth="1"/>
    <col min="2817" max="2817" width="15.7109375" style="97" bestFit="1" customWidth="1"/>
    <col min="2818" max="2818" width="18.5703125" style="97" customWidth="1"/>
    <col min="2819" max="2819" width="14.85546875" style="97" customWidth="1"/>
    <col min="2820" max="2820" width="13.85546875" style="97" bestFit="1" customWidth="1"/>
    <col min="2821" max="2821" width="17.7109375" style="97" customWidth="1"/>
    <col min="2822" max="2822" width="20.85546875" style="97" bestFit="1" customWidth="1"/>
    <col min="2823" max="2823" width="19.7109375" style="97" bestFit="1" customWidth="1"/>
    <col min="2824" max="2824" width="9.140625" style="97"/>
    <col min="2825" max="2825" width="56.85546875" style="97" customWidth="1"/>
    <col min="2826" max="3071" width="9.140625" style="97"/>
    <col min="3072" max="3072" width="65.5703125" style="97" bestFit="1" customWidth="1"/>
    <col min="3073" max="3073" width="15.7109375" style="97" bestFit="1" customWidth="1"/>
    <col min="3074" max="3074" width="18.5703125" style="97" customWidth="1"/>
    <col min="3075" max="3075" width="14.85546875" style="97" customWidth="1"/>
    <col min="3076" max="3076" width="13.85546875" style="97" bestFit="1" customWidth="1"/>
    <col min="3077" max="3077" width="17.7109375" style="97" customWidth="1"/>
    <col min="3078" max="3078" width="20.85546875" style="97" bestFit="1" customWidth="1"/>
    <col min="3079" max="3079" width="19.7109375" style="97" bestFit="1" customWidth="1"/>
    <col min="3080" max="3080" width="9.140625" style="97"/>
    <col min="3081" max="3081" width="56.85546875" style="97" customWidth="1"/>
    <col min="3082" max="3327" width="9.140625" style="97"/>
    <col min="3328" max="3328" width="65.5703125" style="97" bestFit="1" customWidth="1"/>
    <col min="3329" max="3329" width="15.7109375" style="97" bestFit="1" customWidth="1"/>
    <col min="3330" max="3330" width="18.5703125" style="97" customWidth="1"/>
    <col min="3331" max="3331" width="14.85546875" style="97" customWidth="1"/>
    <col min="3332" max="3332" width="13.85546875" style="97" bestFit="1" customWidth="1"/>
    <col min="3333" max="3333" width="17.7109375" style="97" customWidth="1"/>
    <col min="3334" max="3334" width="20.85546875" style="97" bestFit="1" customWidth="1"/>
    <col min="3335" max="3335" width="19.7109375" style="97" bestFit="1" customWidth="1"/>
    <col min="3336" max="3336" width="9.140625" style="97"/>
    <col min="3337" max="3337" width="56.85546875" style="97" customWidth="1"/>
    <col min="3338" max="3583" width="9.140625" style="97"/>
    <col min="3584" max="3584" width="65.5703125" style="97" bestFit="1" customWidth="1"/>
    <col min="3585" max="3585" width="15.7109375" style="97" bestFit="1" customWidth="1"/>
    <col min="3586" max="3586" width="18.5703125" style="97" customWidth="1"/>
    <col min="3587" max="3587" width="14.85546875" style="97" customWidth="1"/>
    <col min="3588" max="3588" width="13.85546875" style="97" bestFit="1" customWidth="1"/>
    <col min="3589" max="3589" width="17.7109375" style="97" customWidth="1"/>
    <col min="3590" max="3590" width="20.85546875" style="97" bestFit="1" customWidth="1"/>
    <col min="3591" max="3591" width="19.7109375" style="97" bestFit="1" customWidth="1"/>
    <col min="3592" max="3592" width="9.140625" style="97"/>
    <col min="3593" max="3593" width="56.85546875" style="97" customWidth="1"/>
    <col min="3594" max="3839" width="9.140625" style="97"/>
    <col min="3840" max="3840" width="65.5703125" style="97" bestFit="1" customWidth="1"/>
    <col min="3841" max="3841" width="15.7109375" style="97" bestFit="1" customWidth="1"/>
    <col min="3842" max="3842" width="18.5703125" style="97" customWidth="1"/>
    <col min="3843" max="3843" width="14.85546875" style="97" customWidth="1"/>
    <col min="3844" max="3844" width="13.85546875" style="97" bestFit="1" customWidth="1"/>
    <col min="3845" max="3845" width="17.7109375" style="97" customWidth="1"/>
    <col min="3846" max="3846" width="20.85546875" style="97" bestFit="1" customWidth="1"/>
    <col min="3847" max="3847" width="19.7109375" style="97" bestFit="1" customWidth="1"/>
    <col min="3848" max="3848" width="9.140625" style="97"/>
    <col min="3849" max="3849" width="56.85546875" style="97" customWidth="1"/>
    <col min="3850" max="4095" width="9.140625" style="97"/>
    <col min="4096" max="4096" width="65.5703125" style="97" bestFit="1" customWidth="1"/>
    <col min="4097" max="4097" width="15.7109375" style="97" bestFit="1" customWidth="1"/>
    <col min="4098" max="4098" width="18.5703125" style="97" customWidth="1"/>
    <col min="4099" max="4099" width="14.85546875" style="97" customWidth="1"/>
    <col min="4100" max="4100" width="13.85546875" style="97" bestFit="1" customWidth="1"/>
    <col min="4101" max="4101" width="17.7109375" style="97" customWidth="1"/>
    <col min="4102" max="4102" width="20.85546875" style="97" bestFit="1" customWidth="1"/>
    <col min="4103" max="4103" width="19.7109375" style="97" bestFit="1" customWidth="1"/>
    <col min="4104" max="4104" width="9.140625" style="97"/>
    <col min="4105" max="4105" width="56.85546875" style="97" customWidth="1"/>
    <col min="4106" max="4351" width="9.140625" style="97"/>
    <col min="4352" max="4352" width="65.5703125" style="97" bestFit="1" customWidth="1"/>
    <col min="4353" max="4353" width="15.7109375" style="97" bestFit="1" customWidth="1"/>
    <col min="4354" max="4354" width="18.5703125" style="97" customWidth="1"/>
    <col min="4355" max="4355" width="14.85546875" style="97" customWidth="1"/>
    <col min="4356" max="4356" width="13.85546875" style="97" bestFit="1" customWidth="1"/>
    <col min="4357" max="4357" width="17.7109375" style="97" customWidth="1"/>
    <col min="4358" max="4358" width="20.85546875" style="97" bestFit="1" customWidth="1"/>
    <col min="4359" max="4359" width="19.7109375" style="97" bestFit="1" customWidth="1"/>
    <col min="4360" max="4360" width="9.140625" style="97"/>
    <col min="4361" max="4361" width="56.85546875" style="97" customWidth="1"/>
    <col min="4362" max="4607" width="9.140625" style="97"/>
    <col min="4608" max="4608" width="65.5703125" style="97" bestFit="1" customWidth="1"/>
    <col min="4609" max="4609" width="15.7109375" style="97" bestFit="1" customWidth="1"/>
    <col min="4610" max="4610" width="18.5703125" style="97" customWidth="1"/>
    <col min="4611" max="4611" width="14.85546875" style="97" customWidth="1"/>
    <col min="4612" max="4612" width="13.85546875" style="97" bestFit="1" customWidth="1"/>
    <col min="4613" max="4613" width="17.7109375" style="97" customWidth="1"/>
    <col min="4614" max="4614" width="20.85546875" style="97" bestFit="1" customWidth="1"/>
    <col min="4615" max="4615" width="19.7109375" style="97" bestFit="1" customWidth="1"/>
    <col min="4616" max="4616" width="9.140625" style="97"/>
    <col min="4617" max="4617" width="56.85546875" style="97" customWidth="1"/>
    <col min="4618" max="4863" width="9.140625" style="97"/>
    <col min="4864" max="4864" width="65.5703125" style="97" bestFit="1" customWidth="1"/>
    <col min="4865" max="4865" width="15.7109375" style="97" bestFit="1" customWidth="1"/>
    <col min="4866" max="4866" width="18.5703125" style="97" customWidth="1"/>
    <col min="4867" max="4867" width="14.85546875" style="97" customWidth="1"/>
    <col min="4868" max="4868" width="13.85546875" style="97" bestFit="1" customWidth="1"/>
    <col min="4869" max="4869" width="17.7109375" style="97" customWidth="1"/>
    <col min="4870" max="4870" width="20.85546875" style="97" bestFit="1" customWidth="1"/>
    <col min="4871" max="4871" width="19.7109375" style="97" bestFit="1" customWidth="1"/>
    <col min="4872" max="4872" width="9.140625" style="97"/>
    <col min="4873" max="4873" width="56.85546875" style="97" customWidth="1"/>
    <col min="4874" max="5119" width="9.140625" style="97"/>
    <col min="5120" max="5120" width="65.5703125" style="97" bestFit="1" customWidth="1"/>
    <col min="5121" max="5121" width="15.7109375" style="97" bestFit="1" customWidth="1"/>
    <col min="5122" max="5122" width="18.5703125" style="97" customWidth="1"/>
    <col min="5123" max="5123" width="14.85546875" style="97" customWidth="1"/>
    <col min="5124" max="5124" width="13.85546875" style="97" bestFit="1" customWidth="1"/>
    <col min="5125" max="5125" width="17.7109375" style="97" customWidth="1"/>
    <col min="5126" max="5126" width="20.85546875" style="97" bestFit="1" customWidth="1"/>
    <col min="5127" max="5127" width="19.7109375" style="97" bestFit="1" customWidth="1"/>
    <col min="5128" max="5128" width="9.140625" style="97"/>
    <col min="5129" max="5129" width="56.85546875" style="97" customWidth="1"/>
    <col min="5130" max="5375" width="9.140625" style="97"/>
    <col min="5376" max="5376" width="65.5703125" style="97" bestFit="1" customWidth="1"/>
    <col min="5377" max="5377" width="15.7109375" style="97" bestFit="1" customWidth="1"/>
    <col min="5378" max="5378" width="18.5703125" style="97" customWidth="1"/>
    <col min="5379" max="5379" width="14.85546875" style="97" customWidth="1"/>
    <col min="5380" max="5380" width="13.85546875" style="97" bestFit="1" customWidth="1"/>
    <col min="5381" max="5381" width="17.7109375" style="97" customWidth="1"/>
    <col min="5382" max="5382" width="20.85546875" style="97" bestFit="1" customWidth="1"/>
    <col min="5383" max="5383" width="19.7109375" style="97" bestFit="1" customWidth="1"/>
    <col min="5384" max="5384" width="9.140625" style="97"/>
    <col min="5385" max="5385" width="56.85546875" style="97" customWidth="1"/>
    <col min="5386" max="5631" width="9.140625" style="97"/>
    <col min="5632" max="5632" width="65.5703125" style="97" bestFit="1" customWidth="1"/>
    <col min="5633" max="5633" width="15.7109375" style="97" bestFit="1" customWidth="1"/>
    <col min="5634" max="5634" width="18.5703125" style="97" customWidth="1"/>
    <col min="5635" max="5635" width="14.85546875" style="97" customWidth="1"/>
    <col min="5636" max="5636" width="13.85546875" style="97" bestFit="1" customWidth="1"/>
    <col min="5637" max="5637" width="17.7109375" style="97" customWidth="1"/>
    <col min="5638" max="5638" width="20.85546875" style="97" bestFit="1" customWidth="1"/>
    <col min="5639" max="5639" width="19.7109375" style="97" bestFit="1" customWidth="1"/>
    <col min="5640" max="5640" width="9.140625" style="97"/>
    <col min="5641" max="5641" width="56.85546875" style="97" customWidth="1"/>
    <col min="5642" max="5887" width="9.140625" style="97"/>
    <col min="5888" max="5888" width="65.5703125" style="97" bestFit="1" customWidth="1"/>
    <col min="5889" max="5889" width="15.7109375" style="97" bestFit="1" customWidth="1"/>
    <col min="5890" max="5890" width="18.5703125" style="97" customWidth="1"/>
    <col min="5891" max="5891" width="14.85546875" style="97" customWidth="1"/>
    <col min="5892" max="5892" width="13.85546875" style="97" bestFit="1" customWidth="1"/>
    <col min="5893" max="5893" width="17.7109375" style="97" customWidth="1"/>
    <col min="5894" max="5894" width="20.85546875" style="97" bestFit="1" customWidth="1"/>
    <col min="5895" max="5895" width="19.7109375" style="97" bestFit="1" customWidth="1"/>
    <col min="5896" max="5896" width="9.140625" style="97"/>
    <col min="5897" max="5897" width="56.85546875" style="97" customWidth="1"/>
    <col min="5898" max="6143" width="9.140625" style="97"/>
    <col min="6144" max="6144" width="65.5703125" style="97" bestFit="1" customWidth="1"/>
    <col min="6145" max="6145" width="15.7109375" style="97" bestFit="1" customWidth="1"/>
    <col min="6146" max="6146" width="18.5703125" style="97" customWidth="1"/>
    <col min="6147" max="6147" width="14.85546875" style="97" customWidth="1"/>
    <col min="6148" max="6148" width="13.85546875" style="97" bestFit="1" customWidth="1"/>
    <col min="6149" max="6149" width="17.7109375" style="97" customWidth="1"/>
    <col min="6150" max="6150" width="20.85546875" style="97" bestFit="1" customWidth="1"/>
    <col min="6151" max="6151" width="19.7109375" style="97" bestFit="1" customWidth="1"/>
    <col min="6152" max="6152" width="9.140625" style="97"/>
    <col min="6153" max="6153" width="56.85546875" style="97" customWidth="1"/>
    <col min="6154" max="6399" width="9.140625" style="97"/>
    <col min="6400" max="6400" width="65.5703125" style="97" bestFit="1" customWidth="1"/>
    <col min="6401" max="6401" width="15.7109375" style="97" bestFit="1" customWidth="1"/>
    <col min="6402" max="6402" width="18.5703125" style="97" customWidth="1"/>
    <col min="6403" max="6403" width="14.85546875" style="97" customWidth="1"/>
    <col min="6404" max="6404" width="13.85546875" style="97" bestFit="1" customWidth="1"/>
    <col min="6405" max="6405" width="17.7109375" style="97" customWidth="1"/>
    <col min="6406" max="6406" width="20.85546875" style="97" bestFit="1" customWidth="1"/>
    <col min="6407" max="6407" width="19.7109375" style="97" bestFit="1" customWidth="1"/>
    <col min="6408" max="6408" width="9.140625" style="97"/>
    <col min="6409" max="6409" width="56.85546875" style="97" customWidth="1"/>
    <col min="6410" max="6655" width="9.140625" style="97"/>
    <col min="6656" max="6656" width="65.5703125" style="97" bestFit="1" customWidth="1"/>
    <col min="6657" max="6657" width="15.7109375" style="97" bestFit="1" customWidth="1"/>
    <col min="6658" max="6658" width="18.5703125" style="97" customWidth="1"/>
    <col min="6659" max="6659" width="14.85546875" style="97" customWidth="1"/>
    <col min="6660" max="6660" width="13.85546875" style="97" bestFit="1" customWidth="1"/>
    <col min="6661" max="6661" width="17.7109375" style="97" customWidth="1"/>
    <col min="6662" max="6662" width="20.85546875" style="97" bestFit="1" customWidth="1"/>
    <col min="6663" max="6663" width="19.7109375" style="97" bestFit="1" customWidth="1"/>
    <col min="6664" max="6664" width="9.140625" style="97"/>
    <col min="6665" max="6665" width="56.85546875" style="97" customWidth="1"/>
    <col min="6666" max="6911" width="9.140625" style="97"/>
    <col min="6912" max="6912" width="65.5703125" style="97" bestFit="1" customWidth="1"/>
    <col min="6913" max="6913" width="15.7109375" style="97" bestFit="1" customWidth="1"/>
    <col min="6914" max="6914" width="18.5703125" style="97" customWidth="1"/>
    <col min="6915" max="6915" width="14.85546875" style="97" customWidth="1"/>
    <col min="6916" max="6916" width="13.85546875" style="97" bestFit="1" customWidth="1"/>
    <col min="6917" max="6917" width="17.7109375" style="97" customWidth="1"/>
    <col min="6918" max="6918" width="20.85546875" style="97" bestFit="1" customWidth="1"/>
    <col min="6919" max="6919" width="19.7109375" style="97" bestFit="1" customWidth="1"/>
    <col min="6920" max="6920" width="9.140625" style="97"/>
    <col min="6921" max="6921" width="56.85546875" style="97" customWidth="1"/>
    <col min="6922" max="7167" width="9.140625" style="97"/>
    <col min="7168" max="7168" width="65.5703125" style="97" bestFit="1" customWidth="1"/>
    <col min="7169" max="7169" width="15.7109375" style="97" bestFit="1" customWidth="1"/>
    <col min="7170" max="7170" width="18.5703125" style="97" customWidth="1"/>
    <col min="7171" max="7171" width="14.85546875" style="97" customWidth="1"/>
    <col min="7172" max="7172" width="13.85546875" style="97" bestFit="1" customWidth="1"/>
    <col min="7173" max="7173" width="17.7109375" style="97" customWidth="1"/>
    <col min="7174" max="7174" width="20.85546875" style="97" bestFit="1" customWidth="1"/>
    <col min="7175" max="7175" width="19.7109375" style="97" bestFit="1" customWidth="1"/>
    <col min="7176" max="7176" width="9.140625" style="97"/>
    <col min="7177" max="7177" width="56.85546875" style="97" customWidth="1"/>
    <col min="7178" max="7423" width="9.140625" style="97"/>
    <col min="7424" max="7424" width="65.5703125" style="97" bestFit="1" customWidth="1"/>
    <col min="7425" max="7425" width="15.7109375" style="97" bestFit="1" customWidth="1"/>
    <col min="7426" max="7426" width="18.5703125" style="97" customWidth="1"/>
    <col min="7427" max="7427" width="14.85546875" style="97" customWidth="1"/>
    <col min="7428" max="7428" width="13.85546875" style="97" bestFit="1" customWidth="1"/>
    <col min="7429" max="7429" width="17.7109375" style="97" customWidth="1"/>
    <col min="7430" max="7430" width="20.85546875" style="97" bestFit="1" customWidth="1"/>
    <col min="7431" max="7431" width="19.7109375" style="97" bestFit="1" customWidth="1"/>
    <col min="7432" max="7432" width="9.140625" style="97"/>
    <col min="7433" max="7433" width="56.85546875" style="97" customWidth="1"/>
    <col min="7434" max="7679" width="9.140625" style="97"/>
    <col min="7680" max="7680" width="65.5703125" style="97" bestFit="1" customWidth="1"/>
    <col min="7681" max="7681" width="15.7109375" style="97" bestFit="1" customWidth="1"/>
    <col min="7682" max="7682" width="18.5703125" style="97" customWidth="1"/>
    <col min="7683" max="7683" width="14.85546875" style="97" customWidth="1"/>
    <col min="7684" max="7684" width="13.85546875" style="97" bestFit="1" customWidth="1"/>
    <col min="7685" max="7685" width="17.7109375" style="97" customWidth="1"/>
    <col min="7686" max="7686" width="20.85546875" style="97" bestFit="1" customWidth="1"/>
    <col min="7687" max="7687" width="19.7109375" style="97" bestFit="1" customWidth="1"/>
    <col min="7688" max="7688" width="9.140625" style="97"/>
    <col min="7689" max="7689" width="56.85546875" style="97" customWidth="1"/>
    <col min="7690" max="7935" width="9.140625" style="97"/>
    <col min="7936" max="7936" width="65.5703125" style="97" bestFit="1" customWidth="1"/>
    <col min="7937" max="7937" width="15.7109375" style="97" bestFit="1" customWidth="1"/>
    <col min="7938" max="7938" width="18.5703125" style="97" customWidth="1"/>
    <col min="7939" max="7939" width="14.85546875" style="97" customWidth="1"/>
    <col min="7940" max="7940" width="13.85546875" style="97" bestFit="1" customWidth="1"/>
    <col min="7941" max="7941" width="17.7109375" style="97" customWidth="1"/>
    <col min="7942" max="7942" width="20.85546875" style="97" bestFit="1" customWidth="1"/>
    <col min="7943" max="7943" width="19.7109375" style="97" bestFit="1" customWidth="1"/>
    <col min="7944" max="7944" width="9.140625" style="97"/>
    <col min="7945" max="7945" width="56.85546875" style="97" customWidth="1"/>
    <col min="7946" max="8191" width="9.140625" style="97"/>
    <col min="8192" max="8192" width="65.5703125" style="97" bestFit="1" customWidth="1"/>
    <col min="8193" max="8193" width="15.7109375" style="97" bestFit="1" customWidth="1"/>
    <col min="8194" max="8194" width="18.5703125" style="97" customWidth="1"/>
    <col min="8195" max="8195" width="14.85546875" style="97" customWidth="1"/>
    <col min="8196" max="8196" width="13.85546875" style="97" bestFit="1" customWidth="1"/>
    <col min="8197" max="8197" width="17.7109375" style="97" customWidth="1"/>
    <col min="8198" max="8198" width="20.85546875" style="97" bestFit="1" customWidth="1"/>
    <col min="8199" max="8199" width="19.7109375" style="97" bestFit="1" customWidth="1"/>
    <col min="8200" max="8200" width="9.140625" style="97"/>
    <col min="8201" max="8201" width="56.85546875" style="97" customWidth="1"/>
    <col min="8202" max="8447" width="9.140625" style="97"/>
    <col min="8448" max="8448" width="65.5703125" style="97" bestFit="1" customWidth="1"/>
    <col min="8449" max="8449" width="15.7109375" style="97" bestFit="1" customWidth="1"/>
    <col min="8450" max="8450" width="18.5703125" style="97" customWidth="1"/>
    <col min="8451" max="8451" width="14.85546875" style="97" customWidth="1"/>
    <col min="8452" max="8452" width="13.85546875" style="97" bestFit="1" customWidth="1"/>
    <col min="8453" max="8453" width="17.7109375" style="97" customWidth="1"/>
    <col min="8454" max="8454" width="20.85546875" style="97" bestFit="1" customWidth="1"/>
    <col min="8455" max="8455" width="19.7109375" style="97" bestFit="1" customWidth="1"/>
    <col min="8456" max="8456" width="9.140625" style="97"/>
    <col min="8457" max="8457" width="56.85546875" style="97" customWidth="1"/>
    <col min="8458" max="8703" width="9.140625" style="97"/>
    <col min="8704" max="8704" width="65.5703125" style="97" bestFit="1" customWidth="1"/>
    <col min="8705" max="8705" width="15.7109375" style="97" bestFit="1" customWidth="1"/>
    <col min="8706" max="8706" width="18.5703125" style="97" customWidth="1"/>
    <col min="8707" max="8707" width="14.85546875" style="97" customWidth="1"/>
    <col min="8708" max="8708" width="13.85546875" style="97" bestFit="1" customWidth="1"/>
    <col min="8709" max="8709" width="17.7109375" style="97" customWidth="1"/>
    <col min="8710" max="8710" width="20.85546875" style="97" bestFit="1" customWidth="1"/>
    <col min="8711" max="8711" width="19.7109375" style="97" bestFit="1" customWidth="1"/>
    <col min="8712" max="8712" width="9.140625" style="97"/>
    <col min="8713" max="8713" width="56.85546875" style="97" customWidth="1"/>
    <col min="8714" max="8959" width="9.140625" style="97"/>
    <col min="8960" max="8960" width="65.5703125" style="97" bestFit="1" customWidth="1"/>
    <col min="8961" max="8961" width="15.7109375" style="97" bestFit="1" customWidth="1"/>
    <col min="8962" max="8962" width="18.5703125" style="97" customWidth="1"/>
    <col min="8963" max="8963" width="14.85546875" style="97" customWidth="1"/>
    <col min="8964" max="8964" width="13.85546875" style="97" bestFit="1" customWidth="1"/>
    <col min="8965" max="8965" width="17.7109375" style="97" customWidth="1"/>
    <col min="8966" max="8966" width="20.85546875" style="97" bestFit="1" customWidth="1"/>
    <col min="8967" max="8967" width="19.7109375" style="97" bestFit="1" customWidth="1"/>
    <col min="8968" max="8968" width="9.140625" style="97"/>
    <col min="8969" max="8969" width="56.85546875" style="97" customWidth="1"/>
    <col min="8970" max="9215" width="9.140625" style="97"/>
    <col min="9216" max="9216" width="65.5703125" style="97" bestFit="1" customWidth="1"/>
    <col min="9217" max="9217" width="15.7109375" style="97" bestFit="1" customWidth="1"/>
    <col min="9218" max="9218" width="18.5703125" style="97" customWidth="1"/>
    <col min="9219" max="9219" width="14.85546875" style="97" customWidth="1"/>
    <col min="9220" max="9220" width="13.85546875" style="97" bestFit="1" customWidth="1"/>
    <col min="9221" max="9221" width="17.7109375" style="97" customWidth="1"/>
    <col min="9222" max="9222" width="20.85546875" style="97" bestFit="1" customWidth="1"/>
    <col min="9223" max="9223" width="19.7109375" style="97" bestFit="1" customWidth="1"/>
    <col min="9224" max="9224" width="9.140625" style="97"/>
    <col min="9225" max="9225" width="56.85546875" style="97" customWidth="1"/>
    <col min="9226" max="9471" width="9.140625" style="97"/>
    <col min="9472" max="9472" width="65.5703125" style="97" bestFit="1" customWidth="1"/>
    <col min="9473" max="9473" width="15.7109375" style="97" bestFit="1" customWidth="1"/>
    <col min="9474" max="9474" width="18.5703125" style="97" customWidth="1"/>
    <col min="9475" max="9475" width="14.85546875" style="97" customWidth="1"/>
    <col min="9476" max="9476" width="13.85546875" style="97" bestFit="1" customWidth="1"/>
    <col min="9477" max="9477" width="17.7109375" style="97" customWidth="1"/>
    <col min="9478" max="9478" width="20.85546875" style="97" bestFit="1" customWidth="1"/>
    <col min="9479" max="9479" width="19.7109375" style="97" bestFit="1" customWidth="1"/>
    <col min="9480" max="9480" width="9.140625" style="97"/>
    <col min="9481" max="9481" width="56.85546875" style="97" customWidth="1"/>
    <col min="9482" max="9727" width="9.140625" style="97"/>
    <col min="9728" max="9728" width="65.5703125" style="97" bestFit="1" customWidth="1"/>
    <col min="9729" max="9729" width="15.7109375" style="97" bestFit="1" customWidth="1"/>
    <col min="9730" max="9730" width="18.5703125" style="97" customWidth="1"/>
    <col min="9731" max="9731" width="14.85546875" style="97" customWidth="1"/>
    <col min="9732" max="9732" width="13.85546875" style="97" bestFit="1" customWidth="1"/>
    <col min="9733" max="9733" width="17.7109375" style="97" customWidth="1"/>
    <col min="9734" max="9734" width="20.85546875" style="97" bestFit="1" customWidth="1"/>
    <col min="9735" max="9735" width="19.7109375" style="97" bestFit="1" customWidth="1"/>
    <col min="9736" max="9736" width="9.140625" style="97"/>
    <col min="9737" max="9737" width="56.85546875" style="97" customWidth="1"/>
    <col min="9738" max="9983" width="9.140625" style="97"/>
    <col min="9984" max="9984" width="65.5703125" style="97" bestFit="1" customWidth="1"/>
    <col min="9985" max="9985" width="15.7109375" style="97" bestFit="1" customWidth="1"/>
    <col min="9986" max="9986" width="18.5703125" style="97" customWidth="1"/>
    <col min="9987" max="9987" width="14.85546875" style="97" customWidth="1"/>
    <col min="9988" max="9988" width="13.85546875" style="97" bestFit="1" customWidth="1"/>
    <col min="9989" max="9989" width="17.7109375" style="97" customWidth="1"/>
    <col min="9990" max="9990" width="20.85546875" style="97" bestFit="1" customWidth="1"/>
    <col min="9991" max="9991" width="19.7109375" style="97" bestFit="1" customWidth="1"/>
    <col min="9992" max="9992" width="9.140625" style="97"/>
    <col min="9993" max="9993" width="56.85546875" style="97" customWidth="1"/>
    <col min="9994" max="10239" width="9.140625" style="97"/>
    <col min="10240" max="10240" width="65.5703125" style="97" bestFit="1" customWidth="1"/>
    <col min="10241" max="10241" width="15.7109375" style="97" bestFit="1" customWidth="1"/>
    <col min="10242" max="10242" width="18.5703125" style="97" customWidth="1"/>
    <col min="10243" max="10243" width="14.85546875" style="97" customWidth="1"/>
    <col min="10244" max="10244" width="13.85546875" style="97" bestFit="1" customWidth="1"/>
    <col min="10245" max="10245" width="17.7109375" style="97" customWidth="1"/>
    <col min="10246" max="10246" width="20.85546875" style="97" bestFit="1" customWidth="1"/>
    <col min="10247" max="10247" width="19.7109375" style="97" bestFit="1" customWidth="1"/>
    <col min="10248" max="10248" width="9.140625" style="97"/>
    <col min="10249" max="10249" width="56.85546875" style="97" customWidth="1"/>
    <col min="10250" max="10495" width="9.140625" style="97"/>
    <col min="10496" max="10496" width="65.5703125" style="97" bestFit="1" customWidth="1"/>
    <col min="10497" max="10497" width="15.7109375" style="97" bestFit="1" customWidth="1"/>
    <col min="10498" max="10498" width="18.5703125" style="97" customWidth="1"/>
    <col min="10499" max="10499" width="14.85546875" style="97" customWidth="1"/>
    <col min="10500" max="10500" width="13.85546875" style="97" bestFit="1" customWidth="1"/>
    <col min="10501" max="10501" width="17.7109375" style="97" customWidth="1"/>
    <col min="10502" max="10502" width="20.85546875" style="97" bestFit="1" customWidth="1"/>
    <col min="10503" max="10503" width="19.7109375" style="97" bestFit="1" customWidth="1"/>
    <col min="10504" max="10504" width="9.140625" style="97"/>
    <col min="10505" max="10505" width="56.85546875" style="97" customWidth="1"/>
    <col min="10506" max="10751" width="9.140625" style="97"/>
    <col min="10752" max="10752" width="65.5703125" style="97" bestFit="1" customWidth="1"/>
    <col min="10753" max="10753" width="15.7109375" style="97" bestFit="1" customWidth="1"/>
    <col min="10754" max="10754" width="18.5703125" style="97" customWidth="1"/>
    <col min="10755" max="10755" width="14.85546875" style="97" customWidth="1"/>
    <col min="10756" max="10756" width="13.85546875" style="97" bestFit="1" customWidth="1"/>
    <col min="10757" max="10757" width="17.7109375" style="97" customWidth="1"/>
    <col min="10758" max="10758" width="20.85546875" style="97" bestFit="1" customWidth="1"/>
    <col min="10759" max="10759" width="19.7109375" style="97" bestFit="1" customWidth="1"/>
    <col min="10760" max="10760" width="9.140625" style="97"/>
    <col min="10761" max="10761" width="56.85546875" style="97" customWidth="1"/>
    <col min="10762" max="11007" width="9.140625" style="97"/>
    <col min="11008" max="11008" width="65.5703125" style="97" bestFit="1" customWidth="1"/>
    <col min="11009" max="11009" width="15.7109375" style="97" bestFit="1" customWidth="1"/>
    <col min="11010" max="11010" width="18.5703125" style="97" customWidth="1"/>
    <col min="11011" max="11011" width="14.85546875" style="97" customWidth="1"/>
    <col min="11012" max="11012" width="13.85546875" style="97" bestFit="1" customWidth="1"/>
    <col min="11013" max="11013" width="17.7109375" style="97" customWidth="1"/>
    <col min="11014" max="11014" width="20.85546875" style="97" bestFit="1" customWidth="1"/>
    <col min="11015" max="11015" width="19.7109375" style="97" bestFit="1" customWidth="1"/>
    <col min="11016" max="11016" width="9.140625" style="97"/>
    <col min="11017" max="11017" width="56.85546875" style="97" customWidth="1"/>
    <col min="11018" max="11263" width="9.140625" style="97"/>
    <col min="11264" max="11264" width="65.5703125" style="97" bestFit="1" customWidth="1"/>
    <col min="11265" max="11265" width="15.7109375" style="97" bestFit="1" customWidth="1"/>
    <col min="11266" max="11266" width="18.5703125" style="97" customWidth="1"/>
    <col min="11267" max="11267" width="14.85546875" style="97" customWidth="1"/>
    <col min="11268" max="11268" width="13.85546875" style="97" bestFit="1" customWidth="1"/>
    <col min="11269" max="11269" width="17.7109375" style="97" customWidth="1"/>
    <col min="11270" max="11270" width="20.85546875" style="97" bestFit="1" customWidth="1"/>
    <col min="11271" max="11271" width="19.7109375" style="97" bestFit="1" customWidth="1"/>
    <col min="11272" max="11272" width="9.140625" style="97"/>
    <col min="11273" max="11273" width="56.85546875" style="97" customWidth="1"/>
    <col min="11274" max="11519" width="9.140625" style="97"/>
    <col min="11520" max="11520" width="65.5703125" style="97" bestFit="1" customWidth="1"/>
    <col min="11521" max="11521" width="15.7109375" style="97" bestFit="1" customWidth="1"/>
    <col min="11522" max="11522" width="18.5703125" style="97" customWidth="1"/>
    <col min="11523" max="11523" width="14.85546875" style="97" customWidth="1"/>
    <col min="11524" max="11524" width="13.85546875" style="97" bestFit="1" customWidth="1"/>
    <col min="11525" max="11525" width="17.7109375" style="97" customWidth="1"/>
    <col min="11526" max="11526" width="20.85546875" style="97" bestFit="1" customWidth="1"/>
    <col min="11527" max="11527" width="19.7109375" style="97" bestFit="1" customWidth="1"/>
    <col min="11528" max="11528" width="9.140625" style="97"/>
    <col min="11529" max="11529" width="56.85546875" style="97" customWidth="1"/>
    <col min="11530" max="11775" width="9.140625" style="97"/>
    <col min="11776" max="11776" width="65.5703125" style="97" bestFit="1" customWidth="1"/>
    <col min="11777" max="11777" width="15.7109375" style="97" bestFit="1" customWidth="1"/>
    <col min="11778" max="11778" width="18.5703125" style="97" customWidth="1"/>
    <col min="11779" max="11779" width="14.85546875" style="97" customWidth="1"/>
    <col min="11780" max="11780" width="13.85546875" style="97" bestFit="1" customWidth="1"/>
    <col min="11781" max="11781" width="17.7109375" style="97" customWidth="1"/>
    <col min="11782" max="11782" width="20.85546875" style="97" bestFit="1" customWidth="1"/>
    <col min="11783" max="11783" width="19.7109375" style="97" bestFit="1" customWidth="1"/>
    <col min="11784" max="11784" width="9.140625" style="97"/>
    <col min="11785" max="11785" width="56.85546875" style="97" customWidth="1"/>
    <col min="11786" max="12031" width="9.140625" style="97"/>
    <col min="12032" max="12032" width="65.5703125" style="97" bestFit="1" customWidth="1"/>
    <col min="12033" max="12033" width="15.7109375" style="97" bestFit="1" customWidth="1"/>
    <col min="12034" max="12034" width="18.5703125" style="97" customWidth="1"/>
    <col min="12035" max="12035" width="14.85546875" style="97" customWidth="1"/>
    <col min="12036" max="12036" width="13.85546875" style="97" bestFit="1" customWidth="1"/>
    <col min="12037" max="12037" width="17.7109375" style="97" customWidth="1"/>
    <col min="12038" max="12038" width="20.85546875" style="97" bestFit="1" customWidth="1"/>
    <col min="12039" max="12039" width="19.7109375" style="97" bestFit="1" customWidth="1"/>
    <col min="12040" max="12040" width="9.140625" style="97"/>
    <col min="12041" max="12041" width="56.85546875" style="97" customWidth="1"/>
    <col min="12042" max="12287" width="9.140625" style="97"/>
    <col min="12288" max="12288" width="65.5703125" style="97" bestFit="1" customWidth="1"/>
    <col min="12289" max="12289" width="15.7109375" style="97" bestFit="1" customWidth="1"/>
    <col min="12290" max="12290" width="18.5703125" style="97" customWidth="1"/>
    <col min="12291" max="12291" width="14.85546875" style="97" customWidth="1"/>
    <col min="12292" max="12292" width="13.85546875" style="97" bestFit="1" customWidth="1"/>
    <col min="12293" max="12293" width="17.7109375" style="97" customWidth="1"/>
    <col min="12294" max="12294" width="20.85546875" style="97" bestFit="1" customWidth="1"/>
    <col min="12295" max="12295" width="19.7109375" style="97" bestFit="1" customWidth="1"/>
    <col min="12296" max="12296" width="9.140625" style="97"/>
    <col min="12297" max="12297" width="56.85546875" style="97" customWidth="1"/>
    <col min="12298" max="12543" width="9.140625" style="97"/>
    <col min="12544" max="12544" width="65.5703125" style="97" bestFit="1" customWidth="1"/>
    <col min="12545" max="12545" width="15.7109375" style="97" bestFit="1" customWidth="1"/>
    <col min="12546" max="12546" width="18.5703125" style="97" customWidth="1"/>
    <col min="12547" max="12547" width="14.85546875" style="97" customWidth="1"/>
    <col min="12548" max="12548" width="13.85546875" style="97" bestFit="1" customWidth="1"/>
    <col min="12549" max="12549" width="17.7109375" style="97" customWidth="1"/>
    <col min="12550" max="12550" width="20.85546875" style="97" bestFit="1" customWidth="1"/>
    <col min="12551" max="12551" width="19.7109375" style="97" bestFit="1" customWidth="1"/>
    <col min="12552" max="12552" width="9.140625" style="97"/>
    <col min="12553" max="12553" width="56.85546875" style="97" customWidth="1"/>
    <col min="12554" max="12799" width="9.140625" style="97"/>
    <col min="12800" max="12800" width="65.5703125" style="97" bestFit="1" customWidth="1"/>
    <col min="12801" max="12801" width="15.7109375" style="97" bestFit="1" customWidth="1"/>
    <col min="12802" max="12802" width="18.5703125" style="97" customWidth="1"/>
    <col min="12803" max="12803" width="14.85546875" style="97" customWidth="1"/>
    <col min="12804" max="12804" width="13.85546875" style="97" bestFit="1" customWidth="1"/>
    <col min="12805" max="12805" width="17.7109375" style="97" customWidth="1"/>
    <col min="12806" max="12806" width="20.85546875" style="97" bestFit="1" customWidth="1"/>
    <col min="12807" max="12807" width="19.7109375" style="97" bestFit="1" customWidth="1"/>
    <col min="12808" max="12808" width="9.140625" style="97"/>
    <col min="12809" max="12809" width="56.85546875" style="97" customWidth="1"/>
    <col min="12810" max="13055" width="9.140625" style="97"/>
    <col min="13056" max="13056" width="65.5703125" style="97" bestFit="1" customWidth="1"/>
    <col min="13057" max="13057" width="15.7109375" style="97" bestFit="1" customWidth="1"/>
    <col min="13058" max="13058" width="18.5703125" style="97" customWidth="1"/>
    <col min="13059" max="13059" width="14.85546875" style="97" customWidth="1"/>
    <col min="13060" max="13060" width="13.85546875" style="97" bestFit="1" customWidth="1"/>
    <col min="13061" max="13061" width="17.7109375" style="97" customWidth="1"/>
    <col min="13062" max="13062" width="20.85546875" style="97" bestFit="1" customWidth="1"/>
    <col min="13063" max="13063" width="19.7109375" style="97" bestFit="1" customWidth="1"/>
    <col min="13064" max="13064" width="9.140625" style="97"/>
    <col min="13065" max="13065" width="56.85546875" style="97" customWidth="1"/>
    <col min="13066" max="13311" width="9.140625" style="97"/>
    <col min="13312" max="13312" width="65.5703125" style="97" bestFit="1" customWidth="1"/>
    <col min="13313" max="13313" width="15.7109375" style="97" bestFit="1" customWidth="1"/>
    <col min="13314" max="13314" width="18.5703125" style="97" customWidth="1"/>
    <col min="13315" max="13315" width="14.85546875" style="97" customWidth="1"/>
    <col min="13316" max="13316" width="13.85546875" style="97" bestFit="1" customWidth="1"/>
    <col min="13317" max="13317" width="17.7109375" style="97" customWidth="1"/>
    <col min="13318" max="13318" width="20.85546875" style="97" bestFit="1" customWidth="1"/>
    <col min="13319" max="13319" width="19.7109375" style="97" bestFit="1" customWidth="1"/>
    <col min="13320" max="13320" width="9.140625" style="97"/>
    <col min="13321" max="13321" width="56.85546875" style="97" customWidth="1"/>
    <col min="13322" max="13567" width="9.140625" style="97"/>
    <col min="13568" max="13568" width="65.5703125" style="97" bestFit="1" customWidth="1"/>
    <col min="13569" max="13569" width="15.7109375" style="97" bestFit="1" customWidth="1"/>
    <col min="13570" max="13570" width="18.5703125" style="97" customWidth="1"/>
    <col min="13571" max="13571" width="14.85546875" style="97" customWidth="1"/>
    <col min="13572" max="13572" width="13.85546875" style="97" bestFit="1" customWidth="1"/>
    <col min="13573" max="13573" width="17.7109375" style="97" customWidth="1"/>
    <col min="13574" max="13574" width="20.85546875" style="97" bestFit="1" customWidth="1"/>
    <col min="13575" max="13575" width="19.7109375" style="97" bestFit="1" customWidth="1"/>
    <col min="13576" max="13576" width="9.140625" style="97"/>
    <col min="13577" max="13577" width="56.85546875" style="97" customWidth="1"/>
    <col min="13578" max="13823" width="9.140625" style="97"/>
    <col min="13824" max="13824" width="65.5703125" style="97" bestFit="1" customWidth="1"/>
    <col min="13825" max="13825" width="15.7109375" style="97" bestFit="1" customWidth="1"/>
    <col min="13826" max="13826" width="18.5703125" style="97" customWidth="1"/>
    <col min="13827" max="13827" width="14.85546875" style="97" customWidth="1"/>
    <col min="13828" max="13828" width="13.85546875" style="97" bestFit="1" customWidth="1"/>
    <col min="13829" max="13829" width="17.7109375" style="97" customWidth="1"/>
    <col min="13830" max="13830" width="20.85546875" style="97" bestFit="1" customWidth="1"/>
    <col min="13831" max="13831" width="19.7109375" style="97" bestFit="1" customWidth="1"/>
    <col min="13832" max="13832" width="9.140625" style="97"/>
    <col min="13833" max="13833" width="56.85546875" style="97" customWidth="1"/>
    <col min="13834" max="14079" width="9.140625" style="97"/>
    <col min="14080" max="14080" width="65.5703125" style="97" bestFit="1" customWidth="1"/>
    <col min="14081" max="14081" width="15.7109375" style="97" bestFit="1" customWidth="1"/>
    <col min="14082" max="14082" width="18.5703125" style="97" customWidth="1"/>
    <col min="14083" max="14083" width="14.85546875" style="97" customWidth="1"/>
    <col min="14084" max="14084" width="13.85546875" style="97" bestFit="1" customWidth="1"/>
    <col min="14085" max="14085" width="17.7109375" style="97" customWidth="1"/>
    <col min="14086" max="14086" width="20.85546875" style="97" bestFit="1" customWidth="1"/>
    <col min="14087" max="14087" width="19.7109375" style="97" bestFit="1" customWidth="1"/>
    <col min="14088" max="14088" width="9.140625" style="97"/>
    <col min="14089" max="14089" width="56.85546875" style="97" customWidth="1"/>
    <col min="14090" max="14335" width="9.140625" style="97"/>
    <col min="14336" max="14336" width="65.5703125" style="97" bestFit="1" customWidth="1"/>
    <col min="14337" max="14337" width="15.7109375" style="97" bestFit="1" customWidth="1"/>
    <col min="14338" max="14338" width="18.5703125" style="97" customWidth="1"/>
    <col min="14339" max="14339" width="14.85546875" style="97" customWidth="1"/>
    <col min="14340" max="14340" width="13.85546875" style="97" bestFit="1" customWidth="1"/>
    <col min="14341" max="14341" width="17.7109375" style="97" customWidth="1"/>
    <col min="14342" max="14342" width="20.85546875" style="97" bestFit="1" customWidth="1"/>
    <col min="14343" max="14343" width="19.7109375" style="97" bestFit="1" customWidth="1"/>
    <col min="14344" max="14344" width="9.140625" style="97"/>
    <col min="14345" max="14345" width="56.85546875" style="97" customWidth="1"/>
    <col min="14346" max="14591" width="9.140625" style="97"/>
    <col min="14592" max="14592" width="65.5703125" style="97" bestFit="1" customWidth="1"/>
    <col min="14593" max="14593" width="15.7109375" style="97" bestFit="1" customWidth="1"/>
    <col min="14594" max="14594" width="18.5703125" style="97" customWidth="1"/>
    <col min="14595" max="14595" width="14.85546875" style="97" customWidth="1"/>
    <col min="14596" max="14596" width="13.85546875" style="97" bestFit="1" customWidth="1"/>
    <col min="14597" max="14597" width="17.7109375" style="97" customWidth="1"/>
    <col min="14598" max="14598" width="20.85546875" style="97" bestFit="1" customWidth="1"/>
    <col min="14599" max="14599" width="19.7109375" style="97" bestFit="1" customWidth="1"/>
    <col min="14600" max="14600" width="9.140625" style="97"/>
    <col min="14601" max="14601" width="56.85546875" style="97" customWidth="1"/>
    <col min="14602" max="14847" width="9.140625" style="97"/>
    <col min="14848" max="14848" width="65.5703125" style="97" bestFit="1" customWidth="1"/>
    <col min="14849" max="14849" width="15.7109375" style="97" bestFit="1" customWidth="1"/>
    <col min="14850" max="14850" width="18.5703125" style="97" customWidth="1"/>
    <col min="14851" max="14851" width="14.85546875" style="97" customWidth="1"/>
    <col min="14852" max="14852" width="13.85546875" style="97" bestFit="1" customWidth="1"/>
    <col min="14853" max="14853" width="17.7109375" style="97" customWidth="1"/>
    <col min="14854" max="14854" width="20.85546875" style="97" bestFit="1" customWidth="1"/>
    <col min="14855" max="14855" width="19.7109375" style="97" bestFit="1" customWidth="1"/>
    <col min="14856" max="14856" width="9.140625" style="97"/>
    <col min="14857" max="14857" width="56.85546875" style="97" customWidth="1"/>
    <col min="14858" max="15103" width="9.140625" style="97"/>
    <col min="15104" max="15104" width="65.5703125" style="97" bestFit="1" customWidth="1"/>
    <col min="15105" max="15105" width="15.7109375" style="97" bestFit="1" customWidth="1"/>
    <col min="15106" max="15106" width="18.5703125" style="97" customWidth="1"/>
    <col min="15107" max="15107" width="14.85546875" style="97" customWidth="1"/>
    <col min="15108" max="15108" width="13.85546875" style="97" bestFit="1" customWidth="1"/>
    <col min="15109" max="15109" width="17.7109375" style="97" customWidth="1"/>
    <col min="15110" max="15110" width="20.85546875" style="97" bestFit="1" customWidth="1"/>
    <col min="15111" max="15111" width="19.7109375" style="97" bestFit="1" customWidth="1"/>
    <col min="15112" max="15112" width="9.140625" style="97"/>
    <col min="15113" max="15113" width="56.85546875" style="97" customWidth="1"/>
    <col min="15114" max="15359" width="9.140625" style="97"/>
    <col min="15360" max="15360" width="65.5703125" style="97" bestFit="1" customWidth="1"/>
    <col min="15361" max="15361" width="15.7109375" style="97" bestFit="1" customWidth="1"/>
    <col min="15362" max="15362" width="18.5703125" style="97" customWidth="1"/>
    <col min="15363" max="15363" width="14.85546875" style="97" customWidth="1"/>
    <col min="15364" max="15364" width="13.85546875" style="97" bestFit="1" customWidth="1"/>
    <col min="15365" max="15365" width="17.7109375" style="97" customWidth="1"/>
    <col min="15366" max="15366" width="20.85546875" style="97" bestFit="1" customWidth="1"/>
    <col min="15367" max="15367" width="19.7109375" style="97" bestFit="1" customWidth="1"/>
    <col min="15368" max="15368" width="9.140625" style="97"/>
    <col min="15369" max="15369" width="56.85546875" style="97" customWidth="1"/>
    <col min="15370" max="15615" width="9.140625" style="97"/>
    <col min="15616" max="15616" width="65.5703125" style="97" bestFit="1" customWidth="1"/>
    <col min="15617" max="15617" width="15.7109375" style="97" bestFit="1" customWidth="1"/>
    <col min="15618" max="15618" width="18.5703125" style="97" customWidth="1"/>
    <col min="15619" max="15619" width="14.85546875" style="97" customWidth="1"/>
    <col min="15620" max="15620" width="13.85546875" style="97" bestFit="1" customWidth="1"/>
    <col min="15621" max="15621" width="17.7109375" style="97" customWidth="1"/>
    <col min="15622" max="15622" width="20.85546875" style="97" bestFit="1" customWidth="1"/>
    <col min="15623" max="15623" width="19.7109375" style="97" bestFit="1" customWidth="1"/>
    <col min="15624" max="15624" width="9.140625" style="97"/>
    <col min="15625" max="15625" width="56.85546875" style="97" customWidth="1"/>
    <col min="15626" max="15871" width="9.140625" style="97"/>
    <col min="15872" max="15872" width="65.5703125" style="97" bestFit="1" customWidth="1"/>
    <col min="15873" max="15873" width="15.7109375" style="97" bestFit="1" customWidth="1"/>
    <col min="15874" max="15874" width="18.5703125" style="97" customWidth="1"/>
    <col min="15875" max="15875" width="14.85546875" style="97" customWidth="1"/>
    <col min="15876" max="15876" width="13.85546875" style="97" bestFit="1" customWidth="1"/>
    <col min="15877" max="15877" width="17.7109375" style="97" customWidth="1"/>
    <col min="15878" max="15878" width="20.85546875" style="97" bestFit="1" customWidth="1"/>
    <col min="15879" max="15879" width="19.7109375" style="97" bestFit="1" customWidth="1"/>
    <col min="15880" max="15880" width="9.140625" style="97"/>
    <col min="15881" max="15881" width="56.85546875" style="97" customWidth="1"/>
    <col min="15882" max="16127" width="9.140625" style="97"/>
    <col min="16128" max="16128" width="65.5703125" style="97" bestFit="1" customWidth="1"/>
    <col min="16129" max="16129" width="15.7109375" style="97" bestFit="1" customWidth="1"/>
    <col min="16130" max="16130" width="18.5703125" style="97" customWidth="1"/>
    <col min="16131" max="16131" width="14.85546875" style="97" customWidth="1"/>
    <col min="16132" max="16132" width="13.85546875" style="97" bestFit="1" customWidth="1"/>
    <col min="16133" max="16133" width="17.7109375" style="97" customWidth="1"/>
    <col min="16134" max="16134" width="20.85546875" style="97" bestFit="1" customWidth="1"/>
    <col min="16135" max="16135" width="19.7109375" style="97" bestFit="1" customWidth="1"/>
    <col min="16136" max="16136" width="9.140625" style="97"/>
    <col min="16137" max="16137" width="56.85546875" style="97" customWidth="1"/>
    <col min="16138" max="16384" width="9.140625" style="97"/>
  </cols>
  <sheetData>
    <row r="1" spans="1:8" ht="87" customHeight="1" x14ac:dyDescent="0.25">
      <c r="A1" s="374" t="s">
        <v>344</v>
      </c>
      <c r="B1" s="374"/>
      <c r="C1" s="374"/>
      <c r="D1" s="374"/>
      <c r="E1" s="374"/>
      <c r="F1" s="374"/>
      <c r="G1" s="374"/>
      <c r="H1" s="374"/>
    </row>
    <row r="2" spans="1:8" ht="33.75" customHeight="1" x14ac:dyDescent="0.25">
      <c r="A2" s="237" t="s">
        <v>195</v>
      </c>
      <c r="B2" s="375">
        <f>+'Basic Grant Information'!B1</f>
        <v>0</v>
      </c>
      <c r="C2" s="375"/>
      <c r="D2" s="375"/>
      <c r="E2" s="315" t="s">
        <v>196</v>
      </c>
      <c r="F2" s="376">
        <f>+'Basic Grant Information'!B4</f>
        <v>0</v>
      </c>
      <c r="G2" s="376"/>
      <c r="H2" s="376"/>
    </row>
    <row r="3" spans="1:8" x14ac:dyDescent="0.25">
      <c r="A3" s="237" t="s">
        <v>156</v>
      </c>
      <c r="B3" s="377">
        <f>+'Basic Grant Information'!B7</f>
        <v>0</v>
      </c>
      <c r="C3" s="377"/>
      <c r="D3" s="377"/>
      <c r="E3" s="236"/>
      <c r="F3" s="236"/>
      <c r="G3" s="236"/>
      <c r="H3" s="236"/>
    </row>
    <row r="4" spans="1:8" x14ac:dyDescent="0.25">
      <c r="A4" s="237"/>
      <c r="B4" s="238"/>
      <c r="C4" s="238"/>
      <c r="D4" s="238"/>
      <c r="E4" s="236"/>
      <c r="F4" s="236"/>
      <c r="G4" s="236"/>
      <c r="H4" s="236"/>
    </row>
    <row r="5" spans="1:8" s="99" customFormat="1" ht="45" x14ac:dyDescent="0.25">
      <c r="A5" s="98" t="s">
        <v>197</v>
      </c>
      <c r="B5" s="98" t="s">
        <v>198</v>
      </c>
      <c r="C5" s="98" t="s">
        <v>199</v>
      </c>
      <c r="D5" s="98" t="s">
        <v>200</v>
      </c>
      <c r="E5" s="98" t="s">
        <v>201</v>
      </c>
      <c r="F5" s="98" t="s">
        <v>200</v>
      </c>
      <c r="G5" s="98" t="s">
        <v>201</v>
      </c>
      <c r="H5" s="98" t="s">
        <v>98</v>
      </c>
    </row>
    <row r="6" spans="1:8" s="99" customFormat="1" ht="23.25" x14ac:dyDescent="0.25">
      <c r="A6" s="373" t="s">
        <v>202</v>
      </c>
      <c r="B6" s="373"/>
      <c r="C6" s="373"/>
      <c r="D6" s="373"/>
      <c r="E6" s="373"/>
      <c r="F6" s="373"/>
      <c r="G6" s="373"/>
      <c r="H6" s="373"/>
    </row>
    <row r="7" spans="1:8" s="99" customFormat="1" x14ac:dyDescent="0.25">
      <c r="A7" s="101" t="s">
        <v>352</v>
      </c>
      <c r="B7" s="244"/>
      <c r="C7" s="101" t="s">
        <v>353</v>
      </c>
      <c r="D7" s="101">
        <v>12</v>
      </c>
      <c r="E7" s="101" t="s">
        <v>206</v>
      </c>
      <c r="F7" s="101"/>
      <c r="G7" s="101"/>
      <c r="H7" s="104">
        <f>B7*D7</f>
        <v>0</v>
      </c>
    </row>
    <row r="8" spans="1:8" s="99" customFormat="1" x14ac:dyDescent="0.25">
      <c r="A8" s="245" t="s">
        <v>351</v>
      </c>
      <c r="B8" s="246"/>
      <c r="C8" s="245"/>
      <c r="D8" s="247"/>
      <c r="E8" s="245"/>
      <c r="F8" s="245"/>
      <c r="G8" s="245"/>
      <c r="H8" s="248"/>
    </row>
    <row r="9" spans="1:8" s="99" customFormat="1" x14ac:dyDescent="0.25">
      <c r="A9" s="101" t="s">
        <v>203</v>
      </c>
      <c r="B9" s="244"/>
      <c r="C9" s="101" t="s">
        <v>204</v>
      </c>
      <c r="D9" s="103"/>
      <c r="E9" s="101" t="s">
        <v>205</v>
      </c>
      <c r="F9" s="101">
        <v>12</v>
      </c>
      <c r="G9" s="101" t="s">
        <v>206</v>
      </c>
      <c r="H9" s="104">
        <f>+F9*D9*B9</f>
        <v>0</v>
      </c>
    </row>
    <row r="10" spans="1:8" s="99" customFormat="1" x14ac:dyDescent="0.25">
      <c r="A10" s="101" t="s">
        <v>343</v>
      </c>
      <c r="B10" s="244"/>
      <c r="C10" s="101" t="s">
        <v>204</v>
      </c>
      <c r="D10" s="103"/>
      <c r="E10" s="101" t="s">
        <v>205</v>
      </c>
      <c r="F10" s="101">
        <v>12</v>
      </c>
      <c r="G10" s="101" t="s">
        <v>206</v>
      </c>
      <c r="H10" s="104">
        <f>+F10*D10*B10</f>
        <v>0</v>
      </c>
    </row>
    <row r="11" spans="1:8" s="99" customFormat="1" x14ac:dyDescent="0.25">
      <c r="A11" s="101" t="s">
        <v>207</v>
      </c>
      <c r="B11" s="244"/>
      <c r="C11" s="101" t="s">
        <v>204</v>
      </c>
      <c r="D11" s="103"/>
      <c r="E11" s="101" t="s">
        <v>205</v>
      </c>
      <c r="F11" s="101">
        <v>12</v>
      </c>
      <c r="G11" s="101" t="s">
        <v>206</v>
      </c>
      <c r="H11" s="104">
        <f t="shared" ref="H11:H16" si="0">+F11*D11*B11</f>
        <v>0</v>
      </c>
    </row>
    <row r="12" spans="1:8" s="99" customFormat="1" x14ac:dyDescent="0.25">
      <c r="A12" s="101" t="s">
        <v>208</v>
      </c>
      <c r="B12" s="244"/>
      <c r="C12" s="101" t="s">
        <v>204</v>
      </c>
      <c r="D12" s="103"/>
      <c r="E12" s="101" t="s">
        <v>205</v>
      </c>
      <c r="F12" s="101">
        <v>12</v>
      </c>
      <c r="G12" s="101" t="s">
        <v>206</v>
      </c>
      <c r="H12" s="104">
        <f t="shared" si="0"/>
        <v>0</v>
      </c>
    </row>
    <row r="13" spans="1:8" s="99" customFormat="1" x14ac:dyDescent="0.25">
      <c r="A13" s="101" t="s">
        <v>209</v>
      </c>
      <c r="B13" s="244"/>
      <c r="C13" s="101" t="s">
        <v>204</v>
      </c>
      <c r="D13" s="103"/>
      <c r="E13" s="101" t="s">
        <v>205</v>
      </c>
      <c r="F13" s="101">
        <v>12</v>
      </c>
      <c r="G13" s="101" t="s">
        <v>206</v>
      </c>
      <c r="H13" s="104">
        <f t="shared" si="0"/>
        <v>0</v>
      </c>
    </row>
    <row r="14" spans="1:8" x14ac:dyDescent="0.25">
      <c r="A14" s="101" t="s">
        <v>210</v>
      </c>
      <c r="B14" s="244"/>
      <c r="C14" s="101" t="s">
        <v>204</v>
      </c>
      <c r="D14" s="103"/>
      <c r="E14" s="101" t="s">
        <v>205</v>
      </c>
      <c r="F14" s="101">
        <v>12</v>
      </c>
      <c r="G14" s="101" t="s">
        <v>206</v>
      </c>
      <c r="H14" s="104">
        <f t="shared" si="0"/>
        <v>0</v>
      </c>
    </row>
    <row r="15" spans="1:8" x14ac:dyDescent="0.25">
      <c r="A15" s="101" t="s">
        <v>211</v>
      </c>
      <c r="B15" s="244"/>
      <c r="C15" s="101" t="s">
        <v>204</v>
      </c>
      <c r="D15" s="103"/>
      <c r="E15" s="101" t="s">
        <v>205</v>
      </c>
      <c r="F15" s="101">
        <v>12</v>
      </c>
      <c r="G15" s="101" t="s">
        <v>206</v>
      </c>
      <c r="H15" s="104">
        <f t="shared" si="0"/>
        <v>0</v>
      </c>
    </row>
    <row r="16" spans="1:8" x14ac:dyDescent="0.25">
      <c r="A16" s="101" t="s">
        <v>212</v>
      </c>
      <c r="B16" s="244"/>
      <c r="C16" s="101" t="s">
        <v>204</v>
      </c>
      <c r="D16" s="103"/>
      <c r="E16" s="101" t="s">
        <v>205</v>
      </c>
      <c r="F16" s="101">
        <v>12</v>
      </c>
      <c r="G16" s="101" t="s">
        <v>206</v>
      </c>
      <c r="H16" s="104">
        <f t="shared" si="0"/>
        <v>0</v>
      </c>
    </row>
    <row r="17" spans="1:8" ht="19.5" thickBot="1" x14ac:dyDescent="0.35">
      <c r="A17" s="369" t="s">
        <v>350</v>
      </c>
      <c r="B17" s="369"/>
      <c r="C17" s="369"/>
      <c r="D17" s="369"/>
      <c r="E17" s="369"/>
      <c r="F17" s="369"/>
      <c r="G17" s="243"/>
      <c r="H17" s="229">
        <f>SUM(H7:H16)</f>
        <v>0</v>
      </c>
    </row>
    <row r="18" spans="1:8" ht="15" customHeight="1" x14ac:dyDescent="0.25">
      <c r="A18" s="232"/>
      <c r="B18" s="233"/>
      <c r="C18" s="232"/>
      <c r="D18" s="232"/>
      <c r="E18" s="232"/>
      <c r="F18" s="232"/>
      <c r="G18" s="232"/>
      <c r="H18" s="234"/>
    </row>
    <row r="19" spans="1:8" ht="23.25" x14ac:dyDescent="0.25">
      <c r="A19" s="373" t="s">
        <v>35</v>
      </c>
      <c r="B19" s="373"/>
      <c r="C19" s="373"/>
      <c r="D19" s="373"/>
      <c r="E19" s="373"/>
      <c r="F19" s="373"/>
      <c r="G19" s="373"/>
      <c r="H19" s="373"/>
    </row>
    <row r="20" spans="1:8" ht="15" customHeight="1" x14ac:dyDescent="0.25">
      <c r="A20" s="101" t="s">
        <v>203</v>
      </c>
      <c r="B20" s="102">
        <f>0.75*B21</f>
        <v>638.25</v>
      </c>
      <c r="C20" s="101" t="s">
        <v>204</v>
      </c>
      <c r="D20" s="103"/>
      <c r="E20" s="101" t="s">
        <v>205</v>
      </c>
      <c r="F20" s="101">
        <v>12</v>
      </c>
      <c r="G20" s="101" t="s">
        <v>206</v>
      </c>
      <c r="H20" s="104">
        <f>+F20*D20*B20</f>
        <v>0</v>
      </c>
    </row>
    <row r="21" spans="1:8" ht="15" customHeight="1" x14ac:dyDescent="0.25">
      <c r="A21" s="101" t="s">
        <v>343</v>
      </c>
      <c r="B21" s="102">
        <v>851</v>
      </c>
      <c r="C21" s="101" t="s">
        <v>204</v>
      </c>
      <c r="D21" s="103"/>
      <c r="E21" s="101" t="s">
        <v>205</v>
      </c>
      <c r="F21" s="101">
        <v>12</v>
      </c>
      <c r="G21" s="101" t="s">
        <v>206</v>
      </c>
      <c r="H21" s="104">
        <f>+F21*D21*B21</f>
        <v>0</v>
      </c>
    </row>
    <row r="22" spans="1:8" ht="15" customHeight="1" x14ac:dyDescent="0.25">
      <c r="A22" s="101" t="s">
        <v>207</v>
      </c>
      <c r="B22" s="102">
        <v>1033</v>
      </c>
      <c r="C22" s="101" t="s">
        <v>204</v>
      </c>
      <c r="D22" s="103"/>
      <c r="E22" s="101" t="s">
        <v>205</v>
      </c>
      <c r="F22" s="101">
        <v>12</v>
      </c>
      <c r="G22" s="101" t="s">
        <v>206</v>
      </c>
      <c r="H22" s="104">
        <f t="shared" ref="H22:H27" si="1">+F22*D22*B22</f>
        <v>0</v>
      </c>
    </row>
    <row r="23" spans="1:8" ht="15" customHeight="1" x14ac:dyDescent="0.25">
      <c r="A23" s="101" t="s">
        <v>208</v>
      </c>
      <c r="B23" s="102">
        <v>1298</v>
      </c>
      <c r="C23" s="101" t="s">
        <v>204</v>
      </c>
      <c r="D23" s="103"/>
      <c r="E23" s="101" t="s">
        <v>205</v>
      </c>
      <c r="F23" s="101">
        <v>12</v>
      </c>
      <c r="G23" s="101" t="s">
        <v>206</v>
      </c>
      <c r="H23" s="104">
        <f t="shared" si="1"/>
        <v>0</v>
      </c>
    </row>
    <row r="24" spans="1:8" ht="15" customHeight="1" x14ac:dyDescent="0.25">
      <c r="A24" s="101" t="s">
        <v>209</v>
      </c>
      <c r="B24" s="102">
        <v>1663</v>
      </c>
      <c r="C24" s="101" t="s">
        <v>204</v>
      </c>
      <c r="D24" s="103"/>
      <c r="E24" s="101" t="s">
        <v>205</v>
      </c>
      <c r="F24" s="101">
        <v>12</v>
      </c>
      <c r="G24" s="101" t="s">
        <v>206</v>
      </c>
      <c r="H24" s="104">
        <f t="shared" si="1"/>
        <v>0</v>
      </c>
    </row>
    <row r="25" spans="1:8" ht="15" customHeight="1" x14ac:dyDescent="0.25">
      <c r="A25" s="101" t="s">
        <v>210</v>
      </c>
      <c r="B25" s="102">
        <v>1934</v>
      </c>
      <c r="C25" s="101" t="s">
        <v>204</v>
      </c>
      <c r="D25" s="103"/>
      <c r="E25" s="101" t="s">
        <v>205</v>
      </c>
      <c r="F25" s="101">
        <v>12</v>
      </c>
      <c r="G25" s="101" t="s">
        <v>206</v>
      </c>
      <c r="H25" s="104">
        <f t="shared" si="1"/>
        <v>0</v>
      </c>
    </row>
    <row r="26" spans="1:8" ht="15" customHeight="1" x14ac:dyDescent="0.25">
      <c r="A26" s="101" t="s">
        <v>211</v>
      </c>
      <c r="B26" s="102">
        <f>1.15*B25</f>
        <v>2224.1</v>
      </c>
      <c r="C26" s="101" t="s">
        <v>204</v>
      </c>
      <c r="D26" s="103"/>
      <c r="E26" s="101" t="s">
        <v>205</v>
      </c>
      <c r="F26" s="101">
        <v>12</v>
      </c>
      <c r="G26" s="101" t="s">
        <v>206</v>
      </c>
      <c r="H26" s="104">
        <f t="shared" si="1"/>
        <v>0</v>
      </c>
    </row>
    <row r="27" spans="1:8" ht="15" customHeight="1" x14ac:dyDescent="0.25">
      <c r="A27" s="101" t="s">
        <v>212</v>
      </c>
      <c r="B27" s="102">
        <f>1.3*B25</f>
        <v>2514.2000000000003</v>
      </c>
      <c r="C27" s="101" t="s">
        <v>204</v>
      </c>
      <c r="D27" s="103"/>
      <c r="E27" s="101" t="s">
        <v>205</v>
      </c>
      <c r="F27" s="101">
        <v>12</v>
      </c>
      <c r="G27" s="101" t="s">
        <v>206</v>
      </c>
      <c r="H27" s="104">
        <f t="shared" si="1"/>
        <v>0</v>
      </c>
    </row>
    <row r="28" spans="1:8" ht="19.5" thickBot="1" x14ac:dyDescent="0.35">
      <c r="A28" s="369" t="s">
        <v>213</v>
      </c>
      <c r="B28" s="369"/>
      <c r="C28" s="369"/>
      <c r="D28" s="369"/>
      <c r="E28" s="369"/>
      <c r="F28" s="369"/>
      <c r="G28" s="243"/>
      <c r="H28" s="229">
        <f>SUM(H20:H27)</f>
        <v>0</v>
      </c>
    </row>
    <row r="29" spans="1:8" ht="18.75" x14ac:dyDescent="0.3">
      <c r="A29" s="230"/>
      <c r="B29" s="230"/>
      <c r="C29" s="230"/>
      <c r="D29" s="230"/>
      <c r="E29" s="230"/>
      <c r="F29" s="230"/>
      <c r="G29" s="230"/>
      <c r="H29" s="231"/>
    </row>
    <row r="30" spans="1:8" ht="23.25" x14ac:dyDescent="0.25">
      <c r="A30" s="370" t="s">
        <v>133</v>
      </c>
      <c r="B30" s="370"/>
      <c r="C30" s="370"/>
      <c r="D30" s="370"/>
      <c r="E30" s="370"/>
      <c r="F30" s="370"/>
      <c r="G30" s="370"/>
      <c r="H30" s="370"/>
    </row>
    <row r="31" spans="1:8" x14ac:dyDescent="0.25">
      <c r="A31" s="378" t="s">
        <v>214</v>
      </c>
      <c r="B31" s="378"/>
      <c r="C31" s="378"/>
      <c r="D31" s="378"/>
      <c r="E31" s="378"/>
      <c r="F31" s="378"/>
      <c r="G31" s="378"/>
      <c r="H31" s="378"/>
    </row>
    <row r="32" spans="1:8" x14ac:dyDescent="0.25">
      <c r="A32" s="241" t="s">
        <v>345</v>
      </c>
      <c r="B32" s="242">
        <v>152000</v>
      </c>
      <c r="C32" s="241" t="s">
        <v>346</v>
      </c>
      <c r="D32" s="241"/>
      <c r="E32" s="241"/>
      <c r="F32" s="241"/>
      <c r="G32" s="241"/>
      <c r="H32" s="100">
        <f>+ROUND(IF(ISBLANK(B32),0,(IF(ISBLANK(D32),B32,IF(ISBLANK(F32),D32*B32,F32*D32*B32)))),0)</f>
        <v>152000</v>
      </c>
    </row>
    <row r="33" spans="1:8" x14ac:dyDescent="0.25">
      <c r="A33" s="241"/>
      <c r="B33" s="242"/>
      <c r="C33" s="241"/>
      <c r="D33" s="241"/>
      <c r="E33" s="241"/>
      <c r="F33" s="241"/>
      <c r="G33" s="241"/>
      <c r="H33" s="100">
        <f t="shared" ref="H33:H36" si="2">+ROUND(IF(ISBLANK(B33),0,(IF(ISBLANK(D33),B33,IF(ISBLANK(F33),D33*B33,F33*D33*B33)))),0)</f>
        <v>0</v>
      </c>
    </row>
    <row r="34" spans="1:8" x14ac:dyDescent="0.25">
      <c r="A34" s="241"/>
      <c r="B34" s="242"/>
      <c r="C34" s="241"/>
      <c r="D34" s="241"/>
      <c r="E34" s="241"/>
      <c r="F34" s="241"/>
      <c r="G34" s="241"/>
      <c r="H34" s="100">
        <f t="shared" si="2"/>
        <v>0</v>
      </c>
    </row>
    <row r="35" spans="1:8" x14ac:dyDescent="0.25">
      <c r="A35" s="241"/>
      <c r="B35" s="242"/>
      <c r="C35" s="241"/>
      <c r="D35" s="241"/>
      <c r="E35" s="241"/>
      <c r="F35" s="241"/>
      <c r="G35" s="241"/>
      <c r="H35" s="100">
        <f t="shared" si="2"/>
        <v>0</v>
      </c>
    </row>
    <row r="36" spans="1:8" ht="15.75" thickBot="1" x14ac:dyDescent="0.3">
      <c r="A36" s="241"/>
      <c r="B36" s="242"/>
      <c r="C36" s="241"/>
      <c r="D36" s="241"/>
      <c r="E36" s="241"/>
      <c r="F36" s="241"/>
      <c r="G36" s="241"/>
      <c r="H36" s="100">
        <f t="shared" si="2"/>
        <v>0</v>
      </c>
    </row>
    <row r="37" spans="1:8" ht="15.75" thickTop="1" x14ac:dyDescent="0.25">
      <c r="A37" s="239" t="str">
        <f>+"Subtotal " &amp; A31</f>
        <v>Subtotal Annual Assessment of Service Needs</v>
      </c>
      <c r="B37" s="239"/>
      <c r="C37" s="239"/>
      <c r="D37" s="239"/>
      <c r="E37" s="239"/>
      <c r="F37" s="239"/>
      <c r="G37" s="239"/>
      <c r="H37" s="240">
        <f>SUM(H32:H36)</f>
        <v>152000</v>
      </c>
    </row>
    <row r="38" spans="1:8" x14ac:dyDescent="0.25">
      <c r="A38" s="367" t="s">
        <v>215</v>
      </c>
      <c r="B38" s="367"/>
      <c r="C38" s="367"/>
      <c r="D38" s="367"/>
      <c r="E38" s="367"/>
      <c r="F38" s="367"/>
      <c r="G38" s="367"/>
      <c r="H38" s="368"/>
    </row>
    <row r="39" spans="1:8" x14ac:dyDescent="0.25">
      <c r="A39" s="106" t="s">
        <v>347</v>
      </c>
      <c r="B39" s="242">
        <v>500</v>
      </c>
      <c r="C39" s="106" t="s">
        <v>348</v>
      </c>
      <c r="D39" s="106">
        <v>10</v>
      </c>
      <c r="E39" s="106" t="s">
        <v>349</v>
      </c>
      <c r="F39" s="106"/>
      <c r="G39" s="106"/>
      <c r="H39" s="100">
        <f>+ROUND(IF(ISBLANK(B39),0,(IF(ISBLANK(D39),B39,IF(ISBLANK(F39),D39*B39,F39*D39*B39)))),0)</f>
        <v>5000</v>
      </c>
    </row>
    <row r="40" spans="1:8" x14ac:dyDescent="0.25">
      <c r="A40" s="106"/>
      <c r="B40" s="107"/>
      <c r="C40" s="106"/>
      <c r="D40" s="106"/>
      <c r="E40" s="106"/>
      <c r="F40" s="106"/>
      <c r="G40" s="106"/>
      <c r="H40" s="100">
        <f t="shared" ref="H40:H43" si="3">+ROUND(IF(ISBLANK(B40),0,(IF(ISBLANK(D40),B40,IF(ISBLANK(F40),D40*B40,F40*D40*B40)))),0)</f>
        <v>0</v>
      </c>
    </row>
    <row r="41" spans="1:8" x14ac:dyDescent="0.25">
      <c r="A41" s="106"/>
      <c r="B41" s="107"/>
      <c r="C41" s="106"/>
      <c r="D41" s="106"/>
      <c r="E41" s="106"/>
      <c r="F41" s="106"/>
      <c r="G41" s="106"/>
      <c r="H41" s="100">
        <f t="shared" si="3"/>
        <v>0</v>
      </c>
    </row>
    <row r="42" spans="1:8" x14ac:dyDescent="0.25">
      <c r="A42" s="106"/>
      <c r="B42" s="107"/>
      <c r="C42" s="106"/>
      <c r="D42" s="106"/>
      <c r="E42" s="106"/>
      <c r="F42" s="106"/>
      <c r="G42" s="106"/>
      <c r="H42" s="100">
        <f t="shared" si="3"/>
        <v>0</v>
      </c>
    </row>
    <row r="43" spans="1:8" ht="15.75" thickBot="1" x14ac:dyDescent="0.3">
      <c r="A43" s="106"/>
      <c r="B43" s="107"/>
      <c r="C43" s="106"/>
      <c r="D43" s="106"/>
      <c r="E43" s="106"/>
      <c r="F43" s="106"/>
      <c r="G43" s="106"/>
      <c r="H43" s="100">
        <f t="shared" si="3"/>
        <v>0</v>
      </c>
    </row>
    <row r="44" spans="1:8" ht="15.75" thickTop="1" x14ac:dyDescent="0.25">
      <c r="A44" s="239" t="str">
        <f>+"Subtotal " &amp; A38</f>
        <v>Subtotal Assistance with Moving Costs</v>
      </c>
      <c r="B44" s="239"/>
      <c r="C44" s="239"/>
      <c r="D44" s="239"/>
      <c r="E44" s="239"/>
      <c r="F44" s="239"/>
      <c r="G44" s="239"/>
      <c r="H44" s="240">
        <f>SUBTOTAL(109,H39:H43)</f>
        <v>5000</v>
      </c>
    </row>
    <row r="45" spans="1:8" x14ac:dyDescent="0.25">
      <c r="A45" s="367" t="s">
        <v>216</v>
      </c>
      <c r="B45" s="367"/>
      <c r="C45" s="367"/>
      <c r="D45" s="367"/>
      <c r="E45" s="367"/>
      <c r="F45" s="367"/>
      <c r="G45" s="367"/>
      <c r="H45" s="368"/>
    </row>
    <row r="46" spans="1:8" x14ac:dyDescent="0.25">
      <c r="A46" s="106"/>
      <c r="B46" s="107"/>
      <c r="C46" s="106"/>
      <c r="D46" s="106"/>
      <c r="E46" s="106"/>
      <c r="F46" s="106"/>
      <c r="G46" s="106"/>
      <c r="H46" s="100">
        <f>+ROUND(IF(ISBLANK(B46),0,(IF(ISBLANK(D46),B46,IF(ISBLANK(F46),D46*B46,F46*D46*B46)))),0)</f>
        <v>0</v>
      </c>
    </row>
    <row r="47" spans="1:8" x14ac:dyDescent="0.25">
      <c r="A47" s="106"/>
      <c r="B47" s="107"/>
      <c r="C47" s="106"/>
      <c r="D47" s="106"/>
      <c r="E47" s="106"/>
      <c r="F47" s="106"/>
      <c r="G47" s="106"/>
      <c r="H47" s="100">
        <f t="shared" ref="H47:H50" si="4">+ROUND(IF(ISBLANK(B47),0,(IF(ISBLANK(D47),B47,IF(ISBLANK(F47),D47*B47,F47*D47*B47)))),0)</f>
        <v>0</v>
      </c>
    </row>
    <row r="48" spans="1:8" x14ac:dyDescent="0.25">
      <c r="A48" s="106"/>
      <c r="B48" s="107"/>
      <c r="C48" s="106"/>
      <c r="D48" s="106"/>
      <c r="E48" s="106"/>
      <c r="F48" s="106"/>
      <c r="G48" s="106"/>
      <c r="H48" s="100">
        <f t="shared" si="4"/>
        <v>0</v>
      </c>
    </row>
    <row r="49" spans="1:8" x14ac:dyDescent="0.25">
      <c r="A49" s="106"/>
      <c r="B49" s="107"/>
      <c r="C49" s="106"/>
      <c r="D49" s="106"/>
      <c r="E49" s="106"/>
      <c r="F49" s="106"/>
      <c r="G49" s="106"/>
      <c r="H49" s="100">
        <f t="shared" si="4"/>
        <v>0</v>
      </c>
    </row>
    <row r="50" spans="1:8" ht="15.75" thickBot="1" x14ac:dyDescent="0.3">
      <c r="A50" s="106"/>
      <c r="B50" s="107"/>
      <c r="C50" s="106"/>
      <c r="D50" s="106"/>
      <c r="E50" s="106"/>
      <c r="F50" s="106"/>
      <c r="G50" s="106"/>
      <c r="H50" s="100">
        <f t="shared" si="4"/>
        <v>0</v>
      </c>
    </row>
    <row r="51" spans="1:8" ht="15.75" thickTop="1" x14ac:dyDescent="0.25">
      <c r="A51" s="239" t="str">
        <f>+"Subtotal " &amp; A45</f>
        <v>Subtotal Case Management</v>
      </c>
      <c r="B51" s="239"/>
      <c r="C51" s="239"/>
      <c r="D51" s="239"/>
      <c r="E51" s="239"/>
      <c r="F51" s="239"/>
      <c r="G51" s="239"/>
      <c r="H51" s="240">
        <f>SUBTOTAL(109,H46:H50)</f>
        <v>0</v>
      </c>
    </row>
    <row r="52" spans="1:8" x14ac:dyDescent="0.25">
      <c r="A52" s="367" t="s">
        <v>217</v>
      </c>
      <c r="B52" s="367"/>
      <c r="C52" s="367"/>
      <c r="D52" s="367"/>
      <c r="E52" s="367"/>
      <c r="F52" s="367"/>
      <c r="G52" s="367"/>
      <c r="H52" s="368"/>
    </row>
    <row r="53" spans="1:8" x14ac:dyDescent="0.25">
      <c r="A53" s="106"/>
      <c r="B53" s="107"/>
      <c r="C53" s="106"/>
      <c r="D53" s="106"/>
      <c r="E53" s="106"/>
      <c r="F53" s="106"/>
      <c r="G53" s="106"/>
      <c r="H53" s="100">
        <f>+ROUND(IF(ISBLANK(B53),0,(IF(ISBLANK(D53),B53,IF(ISBLANK(F53),D53*B53,F53*D53*B53)))),0)</f>
        <v>0</v>
      </c>
    </row>
    <row r="54" spans="1:8" x14ac:dyDescent="0.25">
      <c r="A54" s="106"/>
      <c r="B54" s="107"/>
      <c r="C54" s="106"/>
      <c r="D54" s="106"/>
      <c r="E54" s="106"/>
      <c r="F54" s="106"/>
      <c r="G54" s="106"/>
      <c r="H54" s="100">
        <f t="shared" ref="H54:H57" si="5">+ROUND(IF(ISBLANK(B54),0,(IF(ISBLANK(D54),B54,IF(ISBLANK(F54),D54*B54,F54*D54*B54)))),0)</f>
        <v>0</v>
      </c>
    </row>
    <row r="55" spans="1:8" x14ac:dyDescent="0.25">
      <c r="A55" s="106"/>
      <c r="B55" s="107"/>
      <c r="C55" s="106"/>
      <c r="D55" s="106"/>
      <c r="E55" s="106"/>
      <c r="F55" s="106"/>
      <c r="G55" s="106"/>
      <c r="H55" s="100">
        <f t="shared" si="5"/>
        <v>0</v>
      </c>
    </row>
    <row r="56" spans="1:8" x14ac:dyDescent="0.25">
      <c r="A56" s="106"/>
      <c r="B56" s="107"/>
      <c r="C56" s="106"/>
      <c r="D56" s="106"/>
      <c r="E56" s="106"/>
      <c r="F56" s="106"/>
      <c r="G56" s="106"/>
      <c r="H56" s="100">
        <f t="shared" si="5"/>
        <v>0</v>
      </c>
    </row>
    <row r="57" spans="1:8" ht="15.75" thickBot="1" x14ac:dyDescent="0.3">
      <c r="A57" s="106"/>
      <c r="B57" s="107"/>
      <c r="C57" s="106"/>
      <c r="D57" s="106"/>
      <c r="E57" s="106"/>
      <c r="F57" s="106"/>
      <c r="G57" s="106"/>
      <c r="H57" s="100">
        <f t="shared" si="5"/>
        <v>0</v>
      </c>
    </row>
    <row r="58" spans="1:8" ht="15.75" thickTop="1" x14ac:dyDescent="0.25">
      <c r="A58" s="239" t="str">
        <f>+"Subtotal " &amp; A52</f>
        <v>Subtotal Child Care</v>
      </c>
      <c r="B58" s="239"/>
      <c r="C58" s="239"/>
      <c r="D58" s="239"/>
      <c r="E58" s="239"/>
      <c r="F58" s="239"/>
      <c r="G58" s="239"/>
      <c r="H58" s="240">
        <f>SUBTOTAL(109,H53:H57)</f>
        <v>0</v>
      </c>
    </row>
    <row r="59" spans="1:8" x14ac:dyDescent="0.25">
      <c r="A59" s="367" t="s">
        <v>218</v>
      </c>
      <c r="B59" s="367"/>
      <c r="C59" s="367"/>
      <c r="D59" s="367"/>
      <c r="E59" s="367"/>
      <c r="F59" s="367"/>
      <c r="G59" s="367"/>
      <c r="H59" s="368"/>
    </row>
    <row r="60" spans="1:8" x14ac:dyDescent="0.25">
      <c r="A60" s="106"/>
      <c r="B60" s="107"/>
      <c r="C60" s="106"/>
      <c r="D60" s="106"/>
      <c r="E60" s="106"/>
      <c r="F60" s="106"/>
      <c r="G60" s="106"/>
      <c r="H60" s="100">
        <f>+ROUND(IF(ISBLANK(B60),0,(IF(ISBLANK(D60),B60,IF(ISBLANK(F60),D60*B60,F60*D60*B60)))),0)</f>
        <v>0</v>
      </c>
    </row>
    <row r="61" spans="1:8" x14ac:dyDescent="0.25">
      <c r="A61" s="106"/>
      <c r="B61" s="107"/>
      <c r="C61" s="106"/>
      <c r="D61" s="106"/>
      <c r="E61" s="106"/>
      <c r="F61" s="106"/>
      <c r="G61" s="106"/>
      <c r="H61" s="100">
        <f t="shared" ref="H61:H64" si="6">+ROUND(IF(ISBLANK(B61),0,(IF(ISBLANK(D61),B61,IF(ISBLANK(F61),D61*B61,F61*D61*B61)))),0)</f>
        <v>0</v>
      </c>
    </row>
    <row r="62" spans="1:8" x14ac:dyDescent="0.25">
      <c r="A62" s="106"/>
      <c r="B62" s="107"/>
      <c r="C62" s="106"/>
      <c r="D62" s="106"/>
      <c r="E62" s="106"/>
      <c r="F62" s="106"/>
      <c r="G62" s="106"/>
      <c r="H62" s="100">
        <f t="shared" si="6"/>
        <v>0</v>
      </c>
    </row>
    <row r="63" spans="1:8" x14ac:dyDescent="0.25">
      <c r="A63" s="106"/>
      <c r="B63" s="107"/>
      <c r="C63" s="106"/>
      <c r="D63" s="106"/>
      <c r="E63" s="106"/>
      <c r="F63" s="106"/>
      <c r="G63" s="106"/>
      <c r="H63" s="100">
        <f t="shared" si="6"/>
        <v>0</v>
      </c>
    </row>
    <row r="64" spans="1:8" ht="15.75" thickBot="1" x14ac:dyDescent="0.3">
      <c r="A64" s="106"/>
      <c r="B64" s="107"/>
      <c r="C64" s="106"/>
      <c r="D64" s="106"/>
      <c r="E64" s="106"/>
      <c r="F64" s="106"/>
      <c r="G64" s="106"/>
      <c r="H64" s="100">
        <f t="shared" si="6"/>
        <v>0</v>
      </c>
    </row>
    <row r="65" spans="1:8" ht="15.75" thickTop="1" x14ac:dyDescent="0.25">
      <c r="A65" s="239" t="str">
        <f>+"Subtotal " &amp; A59</f>
        <v>Subtotal Education Services</v>
      </c>
      <c r="B65" s="239"/>
      <c r="C65" s="239"/>
      <c r="D65" s="239"/>
      <c r="E65" s="239"/>
      <c r="F65" s="239"/>
      <c r="G65" s="239"/>
      <c r="H65" s="240">
        <f>SUBTOTAL(109,H60:H64)</f>
        <v>0</v>
      </c>
    </row>
    <row r="66" spans="1:8" x14ac:dyDescent="0.25">
      <c r="A66" s="367" t="s">
        <v>219</v>
      </c>
      <c r="B66" s="367"/>
      <c r="C66" s="367"/>
      <c r="D66" s="367"/>
      <c r="E66" s="367"/>
      <c r="F66" s="367"/>
      <c r="G66" s="367"/>
      <c r="H66" s="368"/>
    </row>
    <row r="67" spans="1:8" x14ac:dyDescent="0.25">
      <c r="A67" s="106"/>
      <c r="B67" s="107"/>
      <c r="C67" s="106"/>
      <c r="D67" s="106"/>
      <c r="E67" s="106"/>
      <c r="F67" s="106"/>
      <c r="G67" s="106"/>
      <c r="H67" s="100">
        <f>+ROUND(IF(ISBLANK(B67),0,(IF(ISBLANK(D67),B67,IF(ISBLANK(F67),D67*B67,F67*D67*B67)))),0)</f>
        <v>0</v>
      </c>
    </row>
    <row r="68" spans="1:8" x14ac:dyDescent="0.25">
      <c r="A68" s="106"/>
      <c r="B68" s="107"/>
      <c r="C68" s="106"/>
      <c r="D68" s="106"/>
      <c r="E68" s="106"/>
      <c r="F68" s="106"/>
      <c r="G68" s="106"/>
      <c r="H68" s="100">
        <f t="shared" ref="H68:H71" si="7">+ROUND(IF(ISBLANK(B68),0,(IF(ISBLANK(D68),B68,IF(ISBLANK(F68),D68*B68,F68*D68*B68)))),0)</f>
        <v>0</v>
      </c>
    </row>
    <row r="69" spans="1:8" x14ac:dyDescent="0.25">
      <c r="A69" s="106"/>
      <c r="B69" s="107"/>
      <c r="C69" s="106"/>
      <c r="D69" s="106"/>
      <c r="E69" s="106"/>
      <c r="F69" s="106"/>
      <c r="G69" s="106"/>
      <c r="H69" s="100">
        <f t="shared" si="7"/>
        <v>0</v>
      </c>
    </row>
    <row r="70" spans="1:8" x14ac:dyDescent="0.25">
      <c r="A70" s="106"/>
      <c r="B70" s="107"/>
      <c r="C70" s="106"/>
      <c r="D70" s="106"/>
      <c r="E70" s="106"/>
      <c r="F70" s="106"/>
      <c r="G70" s="106"/>
      <c r="H70" s="100">
        <f t="shared" si="7"/>
        <v>0</v>
      </c>
    </row>
    <row r="71" spans="1:8" ht="15.75" thickBot="1" x14ac:dyDescent="0.3">
      <c r="A71" s="106"/>
      <c r="B71" s="107"/>
      <c r="C71" s="106"/>
      <c r="D71" s="106"/>
      <c r="E71" s="106"/>
      <c r="F71" s="106"/>
      <c r="G71" s="106"/>
      <c r="H71" s="100">
        <f t="shared" si="7"/>
        <v>0</v>
      </c>
    </row>
    <row r="72" spans="1:8" ht="15.75" thickTop="1" x14ac:dyDescent="0.25">
      <c r="A72" s="239" t="str">
        <f>+"Subtotal " &amp; A66</f>
        <v>Subtotal Employment Assistance</v>
      </c>
      <c r="B72" s="239"/>
      <c r="C72" s="239"/>
      <c r="D72" s="239"/>
      <c r="E72" s="239"/>
      <c r="F72" s="239"/>
      <c r="G72" s="239"/>
      <c r="H72" s="240">
        <f>SUBTOTAL(109,H67:H71)</f>
        <v>0</v>
      </c>
    </row>
    <row r="73" spans="1:8" x14ac:dyDescent="0.25">
      <c r="A73" s="367" t="s">
        <v>220</v>
      </c>
      <c r="B73" s="367"/>
      <c r="C73" s="367"/>
      <c r="D73" s="367"/>
      <c r="E73" s="367"/>
      <c r="F73" s="367"/>
      <c r="G73" s="367"/>
      <c r="H73" s="368"/>
    </row>
    <row r="74" spans="1:8" x14ac:dyDescent="0.25">
      <c r="A74" s="106"/>
      <c r="B74" s="107"/>
      <c r="C74" s="106"/>
      <c r="D74" s="106"/>
      <c r="E74" s="106"/>
      <c r="F74" s="106"/>
      <c r="G74" s="106"/>
      <c r="H74" s="100">
        <f>+ROUND(IF(ISBLANK(B74),0,(IF(ISBLANK(D74),B74,IF(ISBLANK(F74),D74*B74,F74*D74*B74)))),0)</f>
        <v>0</v>
      </c>
    </row>
    <row r="75" spans="1:8" x14ac:dyDescent="0.25">
      <c r="A75" s="106"/>
      <c r="B75" s="107"/>
      <c r="C75" s="106"/>
      <c r="D75" s="106"/>
      <c r="E75" s="106"/>
      <c r="F75" s="106"/>
      <c r="G75" s="106"/>
      <c r="H75" s="100">
        <f t="shared" ref="H75:H78" si="8">+ROUND(IF(ISBLANK(B75),0,(IF(ISBLANK(D75),B75,IF(ISBLANK(F75),D75*B75,F75*D75*B75)))),0)</f>
        <v>0</v>
      </c>
    </row>
    <row r="76" spans="1:8" x14ac:dyDescent="0.25">
      <c r="A76" s="106"/>
      <c r="B76" s="107"/>
      <c r="C76" s="106"/>
      <c r="D76" s="106"/>
      <c r="E76" s="106"/>
      <c r="F76" s="106"/>
      <c r="G76" s="106"/>
      <c r="H76" s="100">
        <f t="shared" si="8"/>
        <v>0</v>
      </c>
    </row>
    <row r="77" spans="1:8" x14ac:dyDescent="0.25">
      <c r="A77" s="106"/>
      <c r="B77" s="107"/>
      <c r="C77" s="106"/>
      <c r="D77" s="106"/>
      <c r="E77" s="106"/>
      <c r="F77" s="106"/>
      <c r="G77" s="106"/>
      <c r="H77" s="100">
        <f t="shared" si="8"/>
        <v>0</v>
      </c>
    </row>
    <row r="78" spans="1:8" ht="15.75" thickBot="1" x14ac:dyDescent="0.3">
      <c r="A78" s="106"/>
      <c r="B78" s="107"/>
      <c r="C78" s="106"/>
      <c r="D78" s="106"/>
      <c r="E78" s="106"/>
      <c r="F78" s="106"/>
      <c r="G78" s="106"/>
      <c r="H78" s="100">
        <f t="shared" si="8"/>
        <v>0</v>
      </c>
    </row>
    <row r="79" spans="1:8" ht="15.75" thickTop="1" x14ac:dyDescent="0.25">
      <c r="A79" s="239" t="str">
        <f>+"Subtotal " &amp; A73</f>
        <v>Subtotal Food</v>
      </c>
      <c r="B79" s="239"/>
      <c r="C79" s="239"/>
      <c r="D79" s="239"/>
      <c r="E79" s="239"/>
      <c r="F79" s="239"/>
      <c r="G79" s="239"/>
      <c r="H79" s="240">
        <f>SUBTOTAL(109,H74:H78)</f>
        <v>0</v>
      </c>
    </row>
    <row r="80" spans="1:8" x14ac:dyDescent="0.25">
      <c r="A80" s="367" t="s">
        <v>221</v>
      </c>
      <c r="B80" s="367"/>
      <c r="C80" s="367"/>
      <c r="D80" s="367"/>
      <c r="E80" s="367"/>
      <c r="F80" s="367"/>
      <c r="G80" s="367"/>
      <c r="H80" s="368"/>
    </row>
    <row r="81" spans="1:8" x14ac:dyDescent="0.25">
      <c r="A81" s="106"/>
      <c r="B81" s="107"/>
      <c r="C81" s="106"/>
      <c r="D81" s="106"/>
      <c r="E81" s="106"/>
      <c r="F81" s="106"/>
      <c r="G81" s="106"/>
      <c r="H81" s="100">
        <f>+ROUND(IF(ISBLANK(B81),0,(IF(ISBLANK(D81),B81,IF(ISBLANK(F81),D81*B81,F81*D81*B81)))),0)</f>
        <v>0</v>
      </c>
    </row>
    <row r="82" spans="1:8" x14ac:dyDescent="0.25">
      <c r="A82" s="106"/>
      <c r="B82" s="107"/>
      <c r="C82" s="106"/>
      <c r="D82" s="106"/>
      <c r="E82" s="106"/>
      <c r="F82" s="106"/>
      <c r="G82" s="106"/>
      <c r="H82" s="100">
        <f t="shared" ref="H82:H85" si="9">+ROUND(IF(ISBLANK(B82),0,(IF(ISBLANK(D82),B82,IF(ISBLANK(F82),D82*B82,F82*D82*B82)))),0)</f>
        <v>0</v>
      </c>
    </row>
    <row r="83" spans="1:8" x14ac:dyDescent="0.25">
      <c r="A83" s="106"/>
      <c r="B83" s="107"/>
      <c r="C83" s="106"/>
      <c r="D83" s="106"/>
      <c r="E83" s="106"/>
      <c r="F83" s="106"/>
      <c r="G83" s="106"/>
      <c r="H83" s="100">
        <f t="shared" si="9"/>
        <v>0</v>
      </c>
    </row>
    <row r="84" spans="1:8" x14ac:dyDescent="0.25">
      <c r="A84" s="106"/>
      <c r="B84" s="107"/>
      <c r="C84" s="106"/>
      <c r="D84" s="106"/>
      <c r="E84" s="106"/>
      <c r="F84" s="106"/>
      <c r="G84" s="106"/>
      <c r="H84" s="100">
        <f t="shared" si="9"/>
        <v>0</v>
      </c>
    </row>
    <row r="85" spans="1:8" ht="15.75" thickBot="1" x14ac:dyDescent="0.3">
      <c r="A85" s="106"/>
      <c r="B85" s="107"/>
      <c r="C85" s="106"/>
      <c r="D85" s="106"/>
      <c r="E85" s="106"/>
      <c r="F85" s="106"/>
      <c r="G85" s="106"/>
      <c r="H85" s="100">
        <f t="shared" si="9"/>
        <v>0</v>
      </c>
    </row>
    <row r="86" spans="1:8" ht="15.75" thickTop="1" x14ac:dyDescent="0.25">
      <c r="A86" s="239" t="str">
        <f>+"Subtotal " &amp; A80</f>
        <v>Subtotal Housing/Counseling Services</v>
      </c>
      <c r="B86" s="239"/>
      <c r="C86" s="239"/>
      <c r="D86" s="239"/>
      <c r="E86" s="239"/>
      <c r="F86" s="239"/>
      <c r="G86" s="239"/>
      <c r="H86" s="240">
        <f>SUBTOTAL(109,H81:H85)</f>
        <v>0</v>
      </c>
    </row>
    <row r="87" spans="1:8" x14ac:dyDescent="0.25">
      <c r="A87" s="367" t="s">
        <v>222</v>
      </c>
      <c r="B87" s="367"/>
      <c r="C87" s="367"/>
      <c r="D87" s="367"/>
      <c r="E87" s="367"/>
      <c r="F87" s="367"/>
      <c r="G87" s="367"/>
      <c r="H87" s="368"/>
    </row>
    <row r="88" spans="1:8" x14ac:dyDescent="0.25">
      <c r="A88" s="106"/>
      <c r="B88" s="107"/>
      <c r="C88" s="106"/>
      <c r="D88" s="106"/>
      <c r="E88" s="106"/>
      <c r="F88" s="106"/>
      <c r="G88" s="106"/>
      <c r="H88" s="100">
        <f>+ROUND(IF(ISBLANK(B88),0,(IF(ISBLANK(D88),B88,IF(ISBLANK(F88),D88*B88,F88*D88*B88)))),0)</f>
        <v>0</v>
      </c>
    </row>
    <row r="89" spans="1:8" x14ac:dyDescent="0.25">
      <c r="A89" s="106"/>
      <c r="B89" s="107"/>
      <c r="C89" s="106"/>
      <c r="D89" s="106"/>
      <c r="E89" s="106"/>
      <c r="F89" s="106"/>
      <c r="G89" s="106"/>
      <c r="H89" s="100">
        <f t="shared" ref="H89:H92" si="10">+ROUND(IF(ISBLANK(B89),0,(IF(ISBLANK(D89),B89,IF(ISBLANK(F89),D89*B89,F89*D89*B89)))),0)</f>
        <v>0</v>
      </c>
    </row>
    <row r="90" spans="1:8" ht="14.25" customHeight="1" x14ac:dyDescent="0.25">
      <c r="A90" s="106"/>
      <c r="B90" s="107"/>
      <c r="C90" s="106"/>
      <c r="D90" s="106"/>
      <c r="E90" s="106"/>
      <c r="F90" s="106"/>
      <c r="G90" s="106"/>
      <c r="H90" s="100">
        <f t="shared" si="10"/>
        <v>0</v>
      </c>
    </row>
    <row r="91" spans="1:8" x14ac:dyDescent="0.25">
      <c r="A91" s="106"/>
      <c r="B91" s="107"/>
      <c r="C91" s="106"/>
      <c r="D91" s="106"/>
      <c r="E91" s="106"/>
      <c r="F91" s="106"/>
      <c r="G91" s="106"/>
      <c r="H91" s="100">
        <f t="shared" si="10"/>
        <v>0</v>
      </c>
    </row>
    <row r="92" spans="1:8" ht="15.75" thickBot="1" x14ac:dyDescent="0.3">
      <c r="A92" s="106"/>
      <c r="B92" s="107"/>
      <c r="C92" s="106"/>
      <c r="D92" s="106"/>
      <c r="E92" s="106"/>
      <c r="F92" s="106"/>
      <c r="G92" s="106"/>
      <c r="H92" s="100">
        <f t="shared" si="10"/>
        <v>0</v>
      </c>
    </row>
    <row r="93" spans="1:8" ht="15.75" thickTop="1" x14ac:dyDescent="0.25">
      <c r="A93" s="239" t="str">
        <f>+"Subtotal " &amp; A87</f>
        <v>Subtotal Legal Services</v>
      </c>
      <c r="B93" s="239"/>
      <c r="C93" s="239"/>
      <c r="D93" s="239"/>
      <c r="E93" s="239"/>
      <c r="F93" s="239"/>
      <c r="G93" s="239"/>
      <c r="H93" s="240">
        <f>SUBTOTAL(109,H88:H92)</f>
        <v>0</v>
      </c>
    </row>
    <row r="94" spans="1:8" x14ac:dyDescent="0.25">
      <c r="A94" s="367" t="s">
        <v>223</v>
      </c>
      <c r="B94" s="367"/>
      <c r="C94" s="367"/>
      <c r="D94" s="367"/>
      <c r="E94" s="367"/>
      <c r="F94" s="367"/>
      <c r="G94" s="367"/>
      <c r="H94" s="368"/>
    </row>
    <row r="95" spans="1:8" x14ac:dyDescent="0.25">
      <c r="A95" s="106"/>
      <c r="B95" s="107"/>
      <c r="C95" s="106"/>
      <c r="D95" s="106"/>
      <c r="E95" s="106"/>
      <c r="F95" s="106"/>
      <c r="G95" s="106"/>
      <c r="H95" s="100">
        <f>+ROUND(IF(ISBLANK(B95),0,(IF(ISBLANK(D95),B95,IF(ISBLANK(F95),D95*B95,F95*D95*B95)))),0)</f>
        <v>0</v>
      </c>
    </row>
    <row r="96" spans="1:8" x14ac:dyDescent="0.25">
      <c r="A96" s="106"/>
      <c r="B96" s="107"/>
      <c r="C96" s="106"/>
      <c r="D96" s="106"/>
      <c r="E96" s="106"/>
      <c r="F96" s="106"/>
      <c r="G96" s="106"/>
      <c r="H96" s="100">
        <f t="shared" ref="H96:H99" si="11">+ROUND(IF(ISBLANK(B96),0,(IF(ISBLANK(D96),B96,IF(ISBLANK(F96),D96*B96,F96*D96*B96)))),0)</f>
        <v>0</v>
      </c>
    </row>
    <row r="97" spans="1:8" x14ac:dyDescent="0.25">
      <c r="A97" s="106"/>
      <c r="B97" s="107"/>
      <c r="C97" s="106"/>
      <c r="D97" s="106"/>
      <c r="E97" s="106"/>
      <c r="F97" s="106"/>
      <c r="G97" s="106"/>
      <c r="H97" s="100">
        <f t="shared" si="11"/>
        <v>0</v>
      </c>
    </row>
    <row r="98" spans="1:8" x14ac:dyDescent="0.25">
      <c r="A98" s="106"/>
      <c r="B98" s="107"/>
      <c r="C98" s="106"/>
      <c r="D98" s="106"/>
      <c r="E98" s="106"/>
      <c r="F98" s="106"/>
      <c r="G98" s="106"/>
      <c r="H98" s="100">
        <f t="shared" si="11"/>
        <v>0</v>
      </c>
    </row>
    <row r="99" spans="1:8" ht="15.75" thickBot="1" x14ac:dyDescent="0.3">
      <c r="A99" s="106"/>
      <c r="B99" s="107"/>
      <c r="C99" s="106"/>
      <c r="D99" s="106"/>
      <c r="E99" s="106"/>
      <c r="F99" s="106"/>
      <c r="G99" s="106"/>
      <c r="H99" s="100">
        <f t="shared" si="11"/>
        <v>0</v>
      </c>
    </row>
    <row r="100" spans="1:8" ht="15.75" thickTop="1" x14ac:dyDescent="0.25">
      <c r="A100" s="239" t="str">
        <f>+"Subtotal " &amp; A94</f>
        <v>Subtotal Life Skills</v>
      </c>
      <c r="B100" s="239"/>
      <c r="C100" s="239"/>
      <c r="D100" s="239"/>
      <c r="E100" s="239"/>
      <c r="F100" s="239"/>
      <c r="G100" s="239"/>
      <c r="H100" s="240">
        <f>SUBTOTAL(109,H95:H99)</f>
        <v>0</v>
      </c>
    </row>
    <row r="101" spans="1:8" x14ac:dyDescent="0.25">
      <c r="A101" s="367" t="s">
        <v>224</v>
      </c>
      <c r="B101" s="367"/>
      <c r="C101" s="367"/>
      <c r="D101" s="367"/>
      <c r="E101" s="367"/>
      <c r="F101" s="367"/>
      <c r="G101" s="367"/>
      <c r="H101" s="368"/>
    </row>
    <row r="102" spans="1:8" x14ac:dyDescent="0.25">
      <c r="A102" s="106"/>
      <c r="B102" s="107"/>
      <c r="C102" s="106"/>
      <c r="D102" s="106"/>
      <c r="E102" s="106"/>
      <c r="F102" s="106"/>
      <c r="G102" s="106"/>
      <c r="H102" s="100">
        <f>+ROUND(IF(ISBLANK(B102),0,(IF(ISBLANK(D102),B102,IF(ISBLANK(F102),D102*B102,F102*D102*B102)))),0)</f>
        <v>0</v>
      </c>
    </row>
    <row r="103" spans="1:8" x14ac:dyDescent="0.25">
      <c r="A103" s="106"/>
      <c r="B103" s="107"/>
      <c r="C103" s="106"/>
      <c r="D103" s="106"/>
      <c r="E103" s="106"/>
      <c r="F103" s="106"/>
      <c r="G103" s="106"/>
      <c r="H103" s="100">
        <f t="shared" ref="H103:H106" si="12">+ROUND(IF(ISBLANK(B103),0,(IF(ISBLANK(D103),B103,IF(ISBLANK(F103),D103*B103,F103*D103*B103)))),0)</f>
        <v>0</v>
      </c>
    </row>
    <row r="104" spans="1:8" x14ac:dyDescent="0.25">
      <c r="A104" s="106"/>
      <c r="B104" s="107"/>
      <c r="C104" s="106"/>
      <c r="D104" s="106"/>
      <c r="E104" s="106"/>
      <c r="F104" s="106"/>
      <c r="G104" s="106"/>
      <c r="H104" s="100">
        <f t="shared" si="12"/>
        <v>0</v>
      </c>
    </row>
    <row r="105" spans="1:8" x14ac:dyDescent="0.25">
      <c r="A105" s="106"/>
      <c r="B105" s="107"/>
      <c r="C105" s="106"/>
      <c r="D105" s="106"/>
      <c r="E105" s="106"/>
      <c r="F105" s="106"/>
      <c r="G105" s="106"/>
      <c r="H105" s="100">
        <f t="shared" si="12"/>
        <v>0</v>
      </c>
    </row>
    <row r="106" spans="1:8" ht="15.75" thickBot="1" x14ac:dyDescent="0.3">
      <c r="A106" s="106"/>
      <c r="B106" s="107"/>
      <c r="C106" s="106"/>
      <c r="D106" s="106"/>
      <c r="E106" s="106"/>
      <c r="F106" s="106"/>
      <c r="G106" s="106"/>
      <c r="H106" s="100">
        <f t="shared" si="12"/>
        <v>0</v>
      </c>
    </row>
    <row r="107" spans="1:8" ht="15.75" thickTop="1" x14ac:dyDescent="0.25">
      <c r="A107" s="239" t="str">
        <f>+"Subtotal " &amp; A101</f>
        <v>Subtotal Mental Health Services</v>
      </c>
      <c r="B107" s="239"/>
      <c r="C107" s="239"/>
      <c r="D107" s="239"/>
      <c r="E107" s="239"/>
      <c r="F107" s="239"/>
      <c r="G107" s="239"/>
      <c r="H107" s="240">
        <f>SUBTOTAL(109,H102:H106)</f>
        <v>0</v>
      </c>
    </row>
    <row r="108" spans="1:8" x14ac:dyDescent="0.25">
      <c r="A108" s="367" t="s">
        <v>225</v>
      </c>
      <c r="B108" s="367"/>
      <c r="C108" s="367"/>
      <c r="D108" s="367"/>
      <c r="E108" s="367"/>
      <c r="F108" s="367"/>
      <c r="G108" s="367"/>
      <c r="H108" s="368"/>
    </row>
    <row r="109" spans="1:8" x14ac:dyDescent="0.25">
      <c r="A109" s="106"/>
      <c r="B109" s="107"/>
      <c r="C109" s="106"/>
      <c r="D109" s="106"/>
      <c r="E109" s="106"/>
      <c r="F109" s="106"/>
      <c r="G109" s="106"/>
      <c r="H109" s="100">
        <f>+ROUND(IF(ISBLANK(B109),0,(IF(ISBLANK(D109),B109,IF(ISBLANK(F109),D109*B109,F109*D109*B109)))),0)</f>
        <v>0</v>
      </c>
    </row>
    <row r="110" spans="1:8" x14ac:dyDescent="0.25">
      <c r="A110" s="106"/>
      <c r="B110" s="107"/>
      <c r="C110" s="106"/>
      <c r="D110" s="106"/>
      <c r="E110" s="106"/>
      <c r="F110" s="106"/>
      <c r="G110" s="106"/>
      <c r="H110" s="100">
        <f t="shared" ref="H110:H113" si="13">+ROUND(IF(ISBLANK(B110),0,(IF(ISBLANK(D110),B110,IF(ISBLANK(F110),D110*B110,F110*D110*B110)))),0)</f>
        <v>0</v>
      </c>
    </row>
    <row r="111" spans="1:8" x14ac:dyDescent="0.25">
      <c r="A111" s="106"/>
      <c r="B111" s="107"/>
      <c r="C111" s="106"/>
      <c r="D111" s="106"/>
      <c r="E111" s="106"/>
      <c r="F111" s="106"/>
      <c r="G111" s="106"/>
      <c r="H111" s="100">
        <f t="shared" si="13"/>
        <v>0</v>
      </c>
    </row>
    <row r="112" spans="1:8" x14ac:dyDescent="0.25">
      <c r="A112" s="106"/>
      <c r="B112" s="107"/>
      <c r="C112" s="106"/>
      <c r="D112" s="106"/>
      <c r="E112" s="106"/>
      <c r="F112" s="106"/>
      <c r="G112" s="106"/>
      <c r="H112" s="100">
        <f t="shared" si="13"/>
        <v>0</v>
      </c>
    </row>
    <row r="113" spans="1:8" ht="15.75" thickBot="1" x14ac:dyDescent="0.3">
      <c r="A113" s="106"/>
      <c r="B113" s="107"/>
      <c r="C113" s="106"/>
      <c r="D113" s="106"/>
      <c r="E113" s="106"/>
      <c r="F113" s="106"/>
      <c r="G113" s="106"/>
      <c r="H113" s="100">
        <f t="shared" si="13"/>
        <v>0</v>
      </c>
    </row>
    <row r="114" spans="1:8" ht="15.75" thickTop="1" x14ac:dyDescent="0.25">
      <c r="A114" s="239" t="str">
        <f>+"Subtotal " &amp; A108</f>
        <v>Subtotal Outpatient Health Services</v>
      </c>
      <c r="B114" s="239"/>
      <c r="C114" s="239"/>
      <c r="D114" s="239"/>
      <c r="E114" s="239"/>
      <c r="F114" s="239"/>
      <c r="G114" s="239"/>
      <c r="H114" s="240">
        <f>SUBTOTAL(109,H109:H113)</f>
        <v>0</v>
      </c>
    </row>
    <row r="115" spans="1:8" x14ac:dyDescent="0.25">
      <c r="A115" s="367" t="s">
        <v>226</v>
      </c>
      <c r="B115" s="367"/>
      <c r="C115" s="367"/>
      <c r="D115" s="367"/>
      <c r="E115" s="367"/>
      <c r="F115" s="367"/>
      <c r="G115" s="367"/>
      <c r="H115" s="368"/>
    </row>
    <row r="116" spans="1:8" x14ac:dyDescent="0.25">
      <c r="A116" s="106"/>
      <c r="B116" s="107"/>
      <c r="C116" s="106"/>
      <c r="D116" s="106"/>
      <c r="E116" s="106"/>
      <c r="F116" s="106"/>
      <c r="G116" s="106"/>
      <c r="H116" s="100">
        <f>+ROUND(IF(ISBLANK(B116),0,(IF(ISBLANK(D116),B116,IF(ISBLANK(F116),D116*B116,F116*D116*B116)))),0)</f>
        <v>0</v>
      </c>
    </row>
    <row r="117" spans="1:8" x14ac:dyDescent="0.25">
      <c r="A117" s="106"/>
      <c r="B117" s="107"/>
      <c r="C117" s="106"/>
      <c r="D117" s="106"/>
      <c r="E117" s="106"/>
      <c r="F117" s="106"/>
      <c r="G117" s="106"/>
      <c r="H117" s="100">
        <f t="shared" ref="H117:H120" si="14">+ROUND(IF(ISBLANK(B117),0,(IF(ISBLANK(D117),B117,IF(ISBLANK(F117),D117*B117,F117*D117*B117)))),0)</f>
        <v>0</v>
      </c>
    </row>
    <row r="118" spans="1:8" x14ac:dyDescent="0.25">
      <c r="A118" s="106"/>
      <c r="B118" s="107"/>
      <c r="C118" s="106"/>
      <c r="D118" s="106"/>
      <c r="E118" s="106"/>
      <c r="F118" s="106"/>
      <c r="G118" s="106"/>
      <c r="H118" s="100">
        <f t="shared" si="14"/>
        <v>0</v>
      </c>
    </row>
    <row r="119" spans="1:8" x14ac:dyDescent="0.25">
      <c r="A119" s="106"/>
      <c r="B119" s="107"/>
      <c r="C119" s="106"/>
      <c r="D119" s="106"/>
      <c r="E119" s="106"/>
      <c r="F119" s="106"/>
      <c r="G119" s="106"/>
      <c r="H119" s="100">
        <f t="shared" si="14"/>
        <v>0</v>
      </c>
    </row>
    <row r="120" spans="1:8" ht="15.75" thickBot="1" x14ac:dyDescent="0.3">
      <c r="A120" s="106"/>
      <c r="B120" s="107"/>
      <c r="C120" s="106"/>
      <c r="D120" s="106"/>
      <c r="E120" s="106"/>
      <c r="F120" s="106"/>
      <c r="G120" s="106"/>
      <c r="H120" s="100">
        <f t="shared" si="14"/>
        <v>0</v>
      </c>
    </row>
    <row r="121" spans="1:8" ht="15.75" thickTop="1" x14ac:dyDescent="0.25">
      <c r="A121" s="239" t="str">
        <f>+"Subtotal " &amp; A115</f>
        <v>Subtotal Outreach Services</v>
      </c>
      <c r="B121" s="239"/>
      <c r="C121" s="239"/>
      <c r="D121" s="239"/>
      <c r="E121" s="239"/>
      <c r="F121" s="239"/>
      <c r="G121" s="239"/>
      <c r="H121" s="240">
        <f>SUBTOTAL(109,H116:H120)</f>
        <v>0</v>
      </c>
    </row>
    <row r="122" spans="1:8" x14ac:dyDescent="0.25">
      <c r="A122" s="367" t="s">
        <v>227</v>
      </c>
      <c r="B122" s="367"/>
      <c r="C122" s="367"/>
      <c r="D122" s="367"/>
      <c r="E122" s="367"/>
      <c r="F122" s="367"/>
      <c r="G122" s="367"/>
      <c r="H122" s="368"/>
    </row>
    <row r="123" spans="1:8" x14ac:dyDescent="0.25">
      <c r="A123" s="106"/>
      <c r="B123" s="107"/>
      <c r="C123" s="106"/>
      <c r="D123" s="106"/>
      <c r="E123" s="106"/>
      <c r="F123" s="106"/>
      <c r="G123" s="106"/>
      <c r="H123" s="100">
        <f>+ROUND(IF(ISBLANK(B123),0,(IF(ISBLANK(D123),B123,IF(ISBLANK(F123),D123*B123,F123*D123*B123)))),0)</f>
        <v>0</v>
      </c>
    </row>
    <row r="124" spans="1:8" x14ac:dyDescent="0.25">
      <c r="A124" s="106"/>
      <c r="B124" s="107"/>
      <c r="C124" s="106"/>
      <c r="D124" s="106"/>
      <c r="E124" s="106"/>
      <c r="F124" s="106"/>
      <c r="G124" s="106"/>
      <c r="H124" s="100">
        <f t="shared" ref="H124:H127" si="15">+ROUND(IF(ISBLANK(B124),0,(IF(ISBLANK(D124),B124,IF(ISBLANK(F124),D124*B124,F124*D124*B124)))),0)</f>
        <v>0</v>
      </c>
    </row>
    <row r="125" spans="1:8" x14ac:dyDescent="0.25">
      <c r="A125" s="106"/>
      <c r="B125" s="107"/>
      <c r="C125" s="106"/>
      <c r="D125" s="106"/>
      <c r="E125" s="106"/>
      <c r="F125" s="106"/>
      <c r="G125" s="106"/>
      <c r="H125" s="100">
        <f t="shared" si="15"/>
        <v>0</v>
      </c>
    </row>
    <row r="126" spans="1:8" x14ac:dyDescent="0.25">
      <c r="A126" s="106"/>
      <c r="B126" s="107"/>
      <c r="C126" s="106"/>
      <c r="D126" s="106"/>
      <c r="E126" s="106"/>
      <c r="F126" s="106"/>
      <c r="G126" s="106"/>
      <c r="H126" s="100">
        <f t="shared" si="15"/>
        <v>0</v>
      </c>
    </row>
    <row r="127" spans="1:8" ht="15.75" thickBot="1" x14ac:dyDescent="0.3">
      <c r="A127" s="106"/>
      <c r="B127" s="107"/>
      <c r="C127" s="106"/>
      <c r="D127" s="106"/>
      <c r="E127" s="106"/>
      <c r="F127" s="106"/>
      <c r="G127" s="106"/>
      <c r="H127" s="100">
        <f t="shared" si="15"/>
        <v>0</v>
      </c>
    </row>
    <row r="128" spans="1:8" ht="15.75" thickTop="1" x14ac:dyDescent="0.25">
      <c r="A128" s="239" t="str">
        <f>+"Subtotal " &amp; A122</f>
        <v>Subtotal Substance Abuse Treatment Services</v>
      </c>
      <c r="B128" s="239"/>
      <c r="C128" s="239"/>
      <c r="D128" s="239"/>
      <c r="E128" s="239"/>
      <c r="F128" s="239"/>
      <c r="G128" s="239"/>
      <c r="H128" s="240">
        <f>SUBTOTAL(109,H123:H127)</f>
        <v>0</v>
      </c>
    </row>
    <row r="129" spans="1:8" x14ac:dyDescent="0.25">
      <c r="A129" s="367" t="s">
        <v>228</v>
      </c>
      <c r="B129" s="367"/>
      <c r="C129" s="367"/>
      <c r="D129" s="367"/>
      <c r="E129" s="367"/>
      <c r="F129" s="367"/>
      <c r="G129" s="367"/>
      <c r="H129" s="368"/>
    </row>
    <row r="130" spans="1:8" x14ac:dyDescent="0.25">
      <c r="A130" s="106"/>
      <c r="B130" s="107"/>
      <c r="C130" s="106"/>
      <c r="D130" s="106"/>
      <c r="E130" s="106"/>
      <c r="F130" s="106"/>
      <c r="G130" s="106"/>
      <c r="H130" s="100">
        <f>+ROUND(IF(ISBLANK(B130),0,(IF(ISBLANK(D130),B130,IF(ISBLANK(F130),D130*B130,F130*D130*B130)))),0)</f>
        <v>0</v>
      </c>
    </row>
    <row r="131" spans="1:8" x14ac:dyDescent="0.25">
      <c r="A131" s="106"/>
      <c r="B131" s="107"/>
      <c r="C131" s="106"/>
      <c r="D131" s="106"/>
      <c r="E131" s="106"/>
      <c r="F131" s="106"/>
      <c r="G131" s="106"/>
      <c r="H131" s="100">
        <f t="shared" ref="H131:H134" si="16">+ROUND(IF(ISBLANK(B131),0,(IF(ISBLANK(D131),B131,IF(ISBLANK(F131),D131*B131,F131*D131*B131)))),0)</f>
        <v>0</v>
      </c>
    </row>
    <row r="132" spans="1:8" x14ac:dyDescent="0.25">
      <c r="A132" s="106"/>
      <c r="B132" s="107"/>
      <c r="C132" s="106"/>
      <c r="D132" s="106"/>
      <c r="E132" s="106"/>
      <c r="F132" s="106"/>
      <c r="G132" s="106"/>
      <c r="H132" s="100">
        <f t="shared" si="16"/>
        <v>0</v>
      </c>
    </row>
    <row r="133" spans="1:8" x14ac:dyDescent="0.25">
      <c r="A133" s="106"/>
      <c r="B133" s="107"/>
      <c r="C133" s="106"/>
      <c r="D133" s="106"/>
      <c r="E133" s="106"/>
      <c r="F133" s="106"/>
      <c r="G133" s="106"/>
      <c r="H133" s="100">
        <f t="shared" si="16"/>
        <v>0</v>
      </c>
    </row>
    <row r="134" spans="1:8" ht="15.75" thickBot="1" x14ac:dyDescent="0.3">
      <c r="A134" s="106"/>
      <c r="B134" s="107"/>
      <c r="C134" s="106"/>
      <c r="D134" s="106"/>
      <c r="E134" s="106"/>
      <c r="F134" s="106"/>
      <c r="G134" s="106"/>
      <c r="H134" s="100">
        <f t="shared" si="16"/>
        <v>0</v>
      </c>
    </row>
    <row r="135" spans="1:8" ht="15.75" thickTop="1" x14ac:dyDescent="0.25">
      <c r="A135" s="239" t="str">
        <f>+"Subtotal " &amp; A129</f>
        <v>Subtotal Transportation</v>
      </c>
      <c r="B135" s="239"/>
      <c r="C135" s="239"/>
      <c r="D135" s="239"/>
      <c r="E135" s="239"/>
      <c r="F135" s="239"/>
      <c r="G135" s="239"/>
      <c r="H135" s="240">
        <f>SUBTOTAL(109,H130:H134)</f>
        <v>0</v>
      </c>
    </row>
    <row r="136" spans="1:8" x14ac:dyDescent="0.25">
      <c r="A136" s="367" t="s">
        <v>229</v>
      </c>
      <c r="B136" s="367"/>
      <c r="C136" s="367"/>
      <c r="D136" s="367"/>
      <c r="E136" s="367"/>
      <c r="F136" s="367"/>
      <c r="G136" s="367"/>
      <c r="H136" s="368"/>
    </row>
    <row r="137" spans="1:8" x14ac:dyDescent="0.25">
      <c r="A137" s="106"/>
      <c r="B137" s="107"/>
      <c r="C137" s="106"/>
      <c r="D137" s="106"/>
      <c r="E137" s="106"/>
      <c r="F137" s="106"/>
      <c r="G137" s="106"/>
      <c r="H137" s="100">
        <f>+ROUND(IF(ISBLANK(B137),0,(IF(ISBLANK(D137),B137,IF(ISBLANK(F137),D137*B137,F137*D137*B137)))),0)</f>
        <v>0</v>
      </c>
    </row>
    <row r="138" spans="1:8" x14ac:dyDescent="0.25">
      <c r="A138" s="106"/>
      <c r="B138" s="107"/>
      <c r="C138" s="106"/>
      <c r="D138" s="106"/>
      <c r="E138" s="106"/>
      <c r="F138" s="106"/>
      <c r="G138" s="106"/>
      <c r="H138" s="100">
        <f t="shared" ref="H138:H141" si="17">+ROUND(IF(ISBLANK(B138),0,(IF(ISBLANK(D138),B138,IF(ISBLANK(F138),D138*B138,F138*D138*B138)))),0)</f>
        <v>0</v>
      </c>
    </row>
    <row r="139" spans="1:8" x14ac:dyDescent="0.25">
      <c r="A139" s="106"/>
      <c r="B139" s="107"/>
      <c r="C139" s="106"/>
      <c r="D139" s="106"/>
      <c r="E139" s="106"/>
      <c r="F139" s="106"/>
      <c r="G139" s="106"/>
      <c r="H139" s="100">
        <f t="shared" si="17"/>
        <v>0</v>
      </c>
    </row>
    <row r="140" spans="1:8" x14ac:dyDescent="0.25">
      <c r="A140" s="106"/>
      <c r="B140" s="107"/>
      <c r="C140" s="106"/>
      <c r="D140" s="106"/>
      <c r="E140" s="106"/>
      <c r="F140" s="106"/>
      <c r="G140" s="106"/>
      <c r="H140" s="100">
        <f t="shared" si="17"/>
        <v>0</v>
      </c>
    </row>
    <row r="141" spans="1:8" ht="15.75" thickBot="1" x14ac:dyDescent="0.3">
      <c r="A141" s="106"/>
      <c r="B141" s="107"/>
      <c r="C141" s="106"/>
      <c r="D141" s="106"/>
      <c r="E141" s="106"/>
      <c r="F141" s="106"/>
      <c r="G141" s="106"/>
      <c r="H141" s="100">
        <f t="shared" si="17"/>
        <v>0</v>
      </c>
    </row>
    <row r="142" spans="1:8" ht="15.75" thickTop="1" x14ac:dyDescent="0.25">
      <c r="A142" s="239" t="str">
        <f>+"Subtotal " &amp; A136</f>
        <v>Subtotal Utility Deposits</v>
      </c>
      <c r="B142" s="239"/>
      <c r="C142" s="239"/>
      <c r="D142" s="239"/>
      <c r="E142" s="239"/>
      <c r="F142" s="239"/>
      <c r="G142" s="239"/>
      <c r="H142" s="240">
        <f>SUBTOTAL(109,H137:H141)</f>
        <v>0</v>
      </c>
    </row>
    <row r="143" spans="1:8" ht="19.5" thickBot="1" x14ac:dyDescent="0.35">
      <c r="A143" s="369" t="s">
        <v>230</v>
      </c>
      <c r="B143" s="369"/>
      <c r="C143" s="369"/>
      <c r="D143" s="369"/>
      <c r="E143" s="369"/>
      <c r="F143" s="369"/>
      <c r="G143" s="228"/>
      <c r="H143" s="229">
        <f>+SUM(H142,H135,H128,H121,H114,H100,H93,H86,H79,H72,H65,H58,H51,H44,H37,H107)</f>
        <v>157000</v>
      </c>
    </row>
    <row r="144" spans="1:8" s="236" customFormat="1" ht="25.5" customHeight="1" x14ac:dyDescent="0.3">
      <c r="A144" s="230"/>
      <c r="B144" s="230"/>
      <c r="C144" s="230"/>
      <c r="D144" s="230"/>
      <c r="E144" s="230"/>
      <c r="F144" s="230"/>
      <c r="G144" s="230"/>
      <c r="H144" s="231"/>
    </row>
    <row r="145" spans="1:8" ht="23.25" x14ac:dyDescent="0.25">
      <c r="A145" s="370" t="s">
        <v>231</v>
      </c>
      <c r="B145" s="370"/>
      <c r="C145" s="370"/>
      <c r="D145" s="370"/>
      <c r="E145" s="370"/>
      <c r="F145" s="370"/>
      <c r="G145" s="370"/>
      <c r="H145" s="370"/>
    </row>
    <row r="146" spans="1:8" x14ac:dyDescent="0.25">
      <c r="A146" s="371" t="s">
        <v>232</v>
      </c>
      <c r="B146" s="371"/>
      <c r="C146" s="371"/>
      <c r="D146" s="371"/>
      <c r="E146" s="371"/>
      <c r="F146" s="371"/>
      <c r="G146" s="371"/>
      <c r="H146" s="371"/>
    </row>
    <row r="147" spans="1:8" x14ac:dyDescent="0.25">
      <c r="A147" s="106"/>
      <c r="B147" s="107"/>
      <c r="C147" s="106"/>
      <c r="D147" s="106"/>
      <c r="E147" s="106"/>
      <c r="F147" s="106"/>
      <c r="G147" s="106"/>
      <c r="H147" s="100">
        <f>+ROUND(IF(ISBLANK(B147),0,(IF(ISBLANK(D147),B147,IF(ISBLANK(F147),D147*B147,F147*D147*B147)))),0)</f>
        <v>0</v>
      </c>
    </row>
    <row r="148" spans="1:8" x14ac:dyDescent="0.25">
      <c r="A148" s="106"/>
      <c r="B148" s="107"/>
      <c r="C148" s="106"/>
      <c r="D148" s="106"/>
      <c r="E148" s="106"/>
      <c r="F148" s="106"/>
      <c r="G148" s="106"/>
      <c r="H148" s="100"/>
    </row>
    <row r="149" spans="1:8" x14ac:dyDescent="0.25">
      <c r="A149" s="106"/>
      <c r="B149" s="107"/>
      <c r="C149" s="106"/>
      <c r="D149" s="106"/>
      <c r="E149" s="106"/>
      <c r="F149" s="106"/>
      <c r="G149" s="106"/>
      <c r="H149" s="100">
        <f t="shared" ref="H149:H151" si="18">+ROUND(IF(ISBLANK(B149),0,(IF(ISBLANK(D149),B149,IF(ISBLANK(F149),D149*B149,F149*D149*B149)))),0)</f>
        <v>0</v>
      </c>
    </row>
    <row r="150" spans="1:8" x14ac:dyDescent="0.25">
      <c r="A150" s="106"/>
      <c r="B150" s="107"/>
      <c r="C150" s="106"/>
      <c r="D150" s="106"/>
      <c r="E150" s="106"/>
      <c r="F150" s="106"/>
      <c r="G150" s="106"/>
      <c r="H150" s="100">
        <f t="shared" si="18"/>
        <v>0</v>
      </c>
    </row>
    <row r="151" spans="1:8" ht="15.75" thickBot="1" x14ac:dyDescent="0.3">
      <c r="A151" s="106"/>
      <c r="B151" s="107"/>
      <c r="C151" s="106"/>
      <c r="D151" s="106"/>
      <c r="E151" s="106"/>
      <c r="F151" s="106"/>
      <c r="G151" s="106"/>
      <c r="H151" s="100">
        <f t="shared" si="18"/>
        <v>0</v>
      </c>
    </row>
    <row r="152" spans="1:8" ht="15.75" thickTop="1" x14ac:dyDescent="0.25">
      <c r="A152" s="108" t="str">
        <f>+"Subtotal " &amp; A146</f>
        <v>Subtotal Maintenance/Repair</v>
      </c>
      <c r="B152" s="108"/>
      <c r="C152" s="108"/>
      <c r="D152" s="108"/>
      <c r="E152" s="108"/>
      <c r="F152" s="108"/>
      <c r="G152" s="108"/>
      <c r="H152" s="109">
        <f>SUBTOTAL(109,H147:H151)</f>
        <v>0</v>
      </c>
    </row>
    <row r="153" spans="1:8" x14ac:dyDescent="0.25">
      <c r="A153" s="372" t="s">
        <v>233</v>
      </c>
      <c r="B153" s="372"/>
      <c r="C153" s="372"/>
      <c r="D153" s="372"/>
      <c r="E153" s="372"/>
      <c r="F153" s="372"/>
      <c r="G153" s="372"/>
      <c r="H153" s="372"/>
    </row>
    <row r="154" spans="1:8" x14ac:dyDescent="0.25">
      <c r="A154" s="106"/>
      <c r="B154" s="107"/>
      <c r="C154" s="106"/>
      <c r="D154" s="106"/>
      <c r="E154" s="106"/>
      <c r="F154" s="106"/>
      <c r="G154" s="106"/>
      <c r="H154" s="100">
        <f>+ROUND(IF(ISBLANK(B154),0,(IF(ISBLANK(D154),B154,IF(ISBLANK(F154),D154*B154,F154*D154*B154)))),0)</f>
        <v>0</v>
      </c>
    </row>
    <row r="155" spans="1:8" x14ac:dyDescent="0.25">
      <c r="A155" s="106"/>
      <c r="B155" s="107"/>
      <c r="C155" s="106"/>
      <c r="D155" s="106"/>
      <c r="E155" s="106"/>
      <c r="F155" s="106"/>
      <c r="G155" s="106"/>
      <c r="H155" s="100">
        <f t="shared" ref="H155:H158" si="19">+ROUND(IF(ISBLANK(B155),0,(IF(ISBLANK(D155),B155,IF(ISBLANK(F155),D155*B155,F155*D155*B155)))),0)</f>
        <v>0</v>
      </c>
    </row>
    <row r="156" spans="1:8" x14ac:dyDescent="0.25">
      <c r="A156" s="106"/>
      <c r="B156" s="107"/>
      <c r="C156" s="106"/>
      <c r="D156" s="106"/>
      <c r="E156" s="106"/>
      <c r="F156" s="106"/>
      <c r="G156" s="106"/>
      <c r="H156" s="100">
        <f t="shared" si="19"/>
        <v>0</v>
      </c>
    </row>
    <row r="157" spans="1:8" x14ac:dyDescent="0.25">
      <c r="A157" s="106"/>
      <c r="B157" s="107"/>
      <c r="C157" s="106"/>
      <c r="D157" s="106"/>
      <c r="E157" s="106"/>
      <c r="F157" s="106"/>
      <c r="G157" s="106"/>
      <c r="H157" s="100">
        <f t="shared" si="19"/>
        <v>0</v>
      </c>
    </row>
    <row r="158" spans="1:8" ht="15.75" thickBot="1" x14ac:dyDescent="0.3">
      <c r="A158" s="106"/>
      <c r="B158" s="107"/>
      <c r="C158" s="106"/>
      <c r="D158" s="106"/>
      <c r="E158" s="106"/>
      <c r="F158" s="106"/>
      <c r="G158" s="106"/>
      <c r="H158" s="100">
        <f t="shared" si="19"/>
        <v>0</v>
      </c>
    </row>
    <row r="159" spans="1:8" ht="15.75" thickTop="1" x14ac:dyDescent="0.25">
      <c r="A159" s="108" t="str">
        <f>+"Subtotal " &amp; A153</f>
        <v>Subtotal Property Taxes &amp; Insurance</v>
      </c>
      <c r="B159" s="108"/>
      <c r="C159" s="108"/>
      <c r="D159" s="108"/>
      <c r="E159" s="108"/>
      <c r="F159" s="108"/>
      <c r="G159" s="108"/>
      <c r="H159" s="109">
        <f>SUBTOTAL(109,H154:H158)</f>
        <v>0</v>
      </c>
    </row>
    <row r="160" spans="1:8" x14ac:dyDescent="0.25">
      <c r="A160" s="372" t="s">
        <v>234</v>
      </c>
      <c r="B160" s="372"/>
      <c r="C160" s="372"/>
      <c r="D160" s="372"/>
      <c r="E160" s="372"/>
      <c r="F160" s="372"/>
      <c r="G160" s="372"/>
      <c r="H160" s="372"/>
    </row>
    <row r="161" spans="1:8" x14ac:dyDescent="0.25">
      <c r="A161" s="106"/>
      <c r="B161" s="107"/>
      <c r="C161" s="106"/>
      <c r="D161" s="106"/>
      <c r="E161" s="106"/>
      <c r="F161" s="106"/>
      <c r="G161" s="106"/>
      <c r="H161" s="100">
        <f>+ROUND(IF(ISBLANK(B161),0,(IF(ISBLANK(D161),B161,IF(ISBLANK(F161),D161*B161,F161*D161*B161)))),0)</f>
        <v>0</v>
      </c>
    </row>
    <row r="162" spans="1:8" x14ac:dyDescent="0.25">
      <c r="A162" s="106"/>
      <c r="B162" s="107"/>
      <c r="C162" s="106"/>
      <c r="D162" s="106"/>
      <c r="E162" s="106"/>
      <c r="F162" s="106"/>
      <c r="G162" s="106"/>
      <c r="H162" s="100">
        <f t="shared" ref="H162:H165" si="20">+ROUND(IF(ISBLANK(B162),0,(IF(ISBLANK(D162),B162,IF(ISBLANK(F162),D162*B162,F162*D162*B162)))),0)</f>
        <v>0</v>
      </c>
    </row>
    <row r="163" spans="1:8" x14ac:dyDescent="0.25">
      <c r="A163" s="106"/>
      <c r="B163" s="107"/>
      <c r="C163" s="106"/>
      <c r="D163" s="106"/>
      <c r="E163" s="106"/>
      <c r="F163" s="106"/>
      <c r="G163" s="106"/>
      <c r="H163" s="100">
        <f t="shared" si="20"/>
        <v>0</v>
      </c>
    </row>
    <row r="164" spans="1:8" x14ac:dyDescent="0.25">
      <c r="A164" s="106"/>
      <c r="B164" s="107"/>
      <c r="C164" s="106"/>
      <c r="D164" s="106"/>
      <c r="E164" s="106"/>
      <c r="F164" s="106"/>
      <c r="G164" s="106"/>
      <c r="H164" s="100">
        <f t="shared" si="20"/>
        <v>0</v>
      </c>
    </row>
    <row r="165" spans="1:8" ht="15.75" thickBot="1" x14ac:dyDescent="0.3">
      <c r="A165" s="106"/>
      <c r="B165" s="107"/>
      <c r="C165" s="106"/>
      <c r="D165" s="106"/>
      <c r="E165" s="106"/>
      <c r="F165" s="106"/>
      <c r="G165" s="106"/>
      <c r="H165" s="100">
        <f t="shared" si="20"/>
        <v>0</v>
      </c>
    </row>
    <row r="166" spans="1:8" ht="15.75" thickTop="1" x14ac:dyDescent="0.25">
      <c r="A166" s="108" t="str">
        <f>+"Subtotal " &amp; A160</f>
        <v>Subtotal Replacement Reserve</v>
      </c>
      <c r="B166" s="108"/>
      <c r="C166" s="108"/>
      <c r="D166" s="108"/>
      <c r="E166" s="108"/>
      <c r="F166" s="108"/>
      <c r="G166" s="108"/>
      <c r="H166" s="109">
        <f>SUBTOTAL(109,H161:H165)</f>
        <v>0</v>
      </c>
    </row>
    <row r="167" spans="1:8" x14ac:dyDescent="0.25">
      <c r="A167" s="372" t="s">
        <v>235</v>
      </c>
      <c r="B167" s="372"/>
      <c r="C167" s="372"/>
      <c r="D167" s="372"/>
      <c r="E167" s="372"/>
      <c r="F167" s="372"/>
      <c r="G167" s="372"/>
      <c r="H167" s="372"/>
    </row>
    <row r="168" spans="1:8" x14ac:dyDescent="0.25">
      <c r="A168" s="106"/>
      <c r="B168" s="107"/>
      <c r="C168" s="106"/>
      <c r="D168" s="106"/>
      <c r="E168" s="106"/>
      <c r="F168" s="106"/>
      <c r="G168" s="106"/>
      <c r="H168" s="100">
        <f>+ROUND(IF(ISBLANK(B168),0,(IF(ISBLANK(D168),B168,IF(ISBLANK(F168),D168*B168,F168*D168*B168)))),0)</f>
        <v>0</v>
      </c>
    </row>
    <row r="169" spans="1:8" x14ac:dyDescent="0.25">
      <c r="A169" s="106"/>
      <c r="B169" s="107"/>
      <c r="C169" s="106"/>
      <c r="D169" s="106"/>
      <c r="E169" s="106"/>
      <c r="F169" s="106"/>
      <c r="G169" s="106"/>
      <c r="H169" s="100">
        <f t="shared" ref="H169:H172" si="21">+ROUND(IF(ISBLANK(B169),0,(IF(ISBLANK(D169),B169,IF(ISBLANK(F169),D169*B169,F169*D169*B169)))),0)</f>
        <v>0</v>
      </c>
    </row>
    <row r="170" spans="1:8" x14ac:dyDescent="0.25">
      <c r="A170" s="106"/>
      <c r="B170" s="107"/>
      <c r="C170" s="106"/>
      <c r="D170" s="106"/>
      <c r="E170" s="106"/>
      <c r="F170" s="106"/>
      <c r="G170" s="106"/>
      <c r="H170" s="100">
        <f t="shared" si="21"/>
        <v>0</v>
      </c>
    </row>
    <row r="171" spans="1:8" x14ac:dyDescent="0.25">
      <c r="A171" s="106"/>
      <c r="B171" s="107"/>
      <c r="C171" s="106"/>
      <c r="D171" s="106"/>
      <c r="E171" s="106"/>
      <c r="F171" s="106"/>
      <c r="G171" s="106"/>
      <c r="H171" s="100">
        <f t="shared" si="21"/>
        <v>0</v>
      </c>
    </row>
    <row r="172" spans="1:8" ht="15.75" thickBot="1" x14ac:dyDescent="0.3">
      <c r="A172" s="106"/>
      <c r="B172" s="107"/>
      <c r="C172" s="106"/>
      <c r="D172" s="106"/>
      <c r="E172" s="106"/>
      <c r="F172" s="106"/>
      <c r="G172" s="106"/>
      <c r="H172" s="100">
        <f t="shared" si="21"/>
        <v>0</v>
      </c>
    </row>
    <row r="173" spans="1:8" ht="15.75" thickTop="1" x14ac:dyDescent="0.25">
      <c r="A173" s="108" t="str">
        <f>+"Subtotal " &amp; A167</f>
        <v>Subtotal Building Security</v>
      </c>
      <c r="B173" s="108"/>
      <c r="C173" s="108"/>
      <c r="D173" s="108"/>
      <c r="E173" s="108"/>
      <c r="F173" s="108"/>
      <c r="G173" s="108"/>
      <c r="H173" s="109">
        <f>SUBTOTAL(109,H168:H172)</f>
        <v>0</v>
      </c>
    </row>
    <row r="174" spans="1:8" x14ac:dyDescent="0.25">
      <c r="A174" s="372" t="s">
        <v>236</v>
      </c>
      <c r="B174" s="372"/>
      <c r="C174" s="372"/>
      <c r="D174" s="372"/>
      <c r="E174" s="372"/>
      <c r="F174" s="372"/>
      <c r="G174" s="372"/>
      <c r="H174" s="372"/>
    </row>
    <row r="175" spans="1:8" x14ac:dyDescent="0.25">
      <c r="A175" s="106"/>
      <c r="B175" s="107"/>
      <c r="C175" s="106"/>
      <c r="D175" s="106"/>
      <c r="E175" s="106"/>
      <c r="F175" s="106"/>
      <c r="G175" s="106"/>
      <c r="H175" s="100">
        <f>+ROUND(IF(ISBLANK(B175),0,(IF(ISBLANK(D175),B175,IF(ISBLANK(F175),D175*B175,F175*D175*B175)))),0)</f>
        <v>0</v>
      </c>
    </row>
    <row r="176" spans="1:8" x14ac:dyDescent="0.25">
      <c r="A176" s="106"/>
      <c r="B176" s="107"/>
      <c r="C176" s="106"/>
      <c r="D176" s="106"/>
      <c r="E176" s="106"/>
      <c r="F176" s="106"/>
      <c r="G176" s="106"/>
      <c r="H176" s="100">
        <f t="shared" ref="H176:H179" si="22">+ROUND(IF(ISBLANK(B176),0,(IF(ISBLANK(D176),B176,IF(ISBLANK(F176),D176*B176,F176*D176*B176)))),0)</f>
        <v>0</v>
      </c>
    </row>
    <row r="177" spans="1:8" x14ac:dyDescent="0.25">
      <c r="A177" s="106"/>
      <c r="B177" s="107"/>
      <c r="C177" s="106"/>
      <c r="D177" s="106"/>
      <c r="E177" s="106"/>
      <c r="F177" s="106"/>
      <c r="G177" s="106"/>
      <c r="H177" s="100">
        <f t="shared" si="22"/>
        <v>0</v>
      </c>
    </row>
    <row r="178" spans="1:8" x14ac:dyDescent="0.25">
      <c r="A178" s="106"/>
      <c r="B178" s="107"/>
      <c r="C178" s="106"/>
      <c r="D178" s="106"/>
      <c r="E178" s="106"/>
      <c r="F178" s="106"/>
      <c r="G178" s="106"/>
      <c r="H178" s="100">
        <f t="shared" si="22"/>
        <v>0</v>
      </c>
    </row>
    <row r="179" spans="1:8" ht="15.75" thickBot="1" x14ac:dyDescent="0.3">
      <c r="A179" s="106"/>
      <c r="B179" s="107"/>
      <c r="C179" s="106"/>
      <c r="D179" s="106"/>
      <c r="E179" s="106"/>
      <c r="F179" s="106"/>
      <c r="G179" s="106"/>
      <c r="H179" s="100">
        <f t="shared" si="22"/>
        <v>0</v>
      </c>
    </row>
    <row r="180" spans="1:8" ht="15.75" thickTop="1" x14ac:dyDescent="0.25">
      <c r="A180" s="108" t="str">
        <f>+"Subtotal " &amp; A174</f>
        <v>Subtotal Electricity, Gas, and Water</v>
      </c>
      <c r="B180" s="108"/>
      <c r="C180" s="108"/>
      <c r="D180" s="108"/>
      <c r="E180" s="108"/>
      <c r="F180" s="108"/>
      <c r="G180" s="108"/>
      <c r="H180" s="109">
        <f>SUBTOTAL(109,H175:H179)</f>
        <v>0</v>
      </c>
    </row>
    <row r="181" spans="1:8" x14ac:dyDescent="0.25">
      <c r="A181" s="372" t="s">
        <v>237</v>
      </c>
      <c r="B181" s="372"/>
      <c r="C181" s="372"/>
      <c r="D181" s="372"/>
      <c r="E181" s="372"/>
      <c r="F181" s="372"/>
      <c r="G181" s="372"/>
      <c r="H181" s="372"/>
    </row>
    <row r="182" spans="1:8" x14ac:dyDescent="0.25">
      <c r="A182" s="106"/>
      <c r="B182" s="107"/>
      <c r="C182" s="106"/>
      <c r="D182" s="106"/>
      <c r="E182" s="106"/>
      <c r="F182" s="106"/>
      <c r="G182" s="106"/>
      <c r="H182" s="100">
        <f>+ROUND(IF(ISBLANK(B182),0,(IF(ISBLANK(D182),B182,IF(ISBLANK(F182),D182*B182,F182*D182*B182)))),0)</f>
        <v>0</v>
      </c>
    </row>
    <row r="183" spans="1:8" x14ac:dyDescent="0.25">
      <c r="A183" s="106"/>
      <c r="B183" s="107"/>
      <c r="C183" s="106"/>
      <c r="D183" s="106"/>
      <c r="E183" s="106"/>
      <c r="F183" s="106"/>
      <c r="G183" s="106"/>
      <c r="H183" s="100">
        <f t="shared" ref="H183:H186" si="23">+ROUND(IF(ISBLANK(B183),0,(IF(ISBLANK(D183),B183,IF(ISBLANK(F183),D183*B183,F183*D183*B183)))),0)</f>
        <v>0</v>
      </c>
    </row>
    <row r="184" spans="1:8" x14ac:dyDescent="0.25">
      <c r="A184" s="106"/>
      <c r="B184" s="107"/>
      <c r="C184" s="106"/>
      <c r="D184" s="106"/>
      <c r="E184" s="106"/>
      <c r="F184" s="106"/>
      <c r="G184" s="106"/>
      <c r="H184" s="100">
        <f t="shared" si="23"/>
        <v>0</v>
      </c>
    </row>
    <row r="185" spans="1:8" x14ac:dyDescent="0.25">
      <c r="A185" s="106"/>
      <c r="B185" s="107"/>
      <c r="C185" s="106"/>
      <c r="D185" s="106"/>
      <c r="E185" s="106"/>
      <c r="F185" s="106"/>
      <c r="G185" s="106"/>
      <c r="H185" s="100">
        <f t="shared" si="23"/>
        <v>0</v>
      </c>
    </row>
    <row r="186" spans="1:8" ht="15.75" thickBot="1" x14ac:dyDescent="0.3">
      <c r="A186" s="106"/>
      <c r="B186" s="107"/>
      <c r="C186" s="106"/>
      <c r="D186" s="106"/>
      <c r="E186" s="106"/>
      <c r="F186" s="106"/>
      <c r="G186" s="106"/>
      <c r="H186" s="100">
        <f t="shared" si="23"/>
        <v>0</v>
      </c>
    </row>
    <row r="187" spans="1:8" ht="15.75" thickTop="1" x14ac:dyDescent="0.25">
      <c r="A187" s="108" t="str">
        <f>+"Subtotal " &amp; A181</f>
        <v>Subtotal Furniture</v>
      </c>
      <c r="B187" s="108"/>
      <c r="C187" s="108"/>
      <c r="D187" s="108"/>
      <c r="E187" s="108"/>
      <c r="F187" s="108"/>
      <c r="G187" s="108"/>
      <c r="H187" s="109">
        <f>SUBTOTAL(109,H182:H186)</f>
        <v>0</v>
      </c>
    </row>
    <row r="188" spans="1:8" x14ac:dyDescent="0.25">
      <c r="A188" s="372" t="s">
        <v>238</v>
      </c>
      <c r="B188" s="372"/>
      <c r="C188" s="372"/>
      <c r="D188" s="372"/>
      <c r="E188" s="372"/>
      <c r="F188" s="372"/>
      <c r="G188" s="372"/>
      <c r="H188" s="372"/>
    </row>
    <row r="189" spans="1:8" x14ac:dyDescent="0.25">
      <c r="A189" s="106"/>
      <c r="B189" s="107"/>
      <c r="C189" s="106"/>
      <c r="D189" s="106"/>
      <c r="E189" s="106"/>
      <c r="F189" s="106"/>
      <c r="G189" s="106"/>
      <c r="H189" s="100">
        <f>+ROUND(IF(ISBLANK(B189),0,(IF(ISBLANK(D189),B189,IF(ISBLANK(F189),D189*B189,F189*D189*B189)))),0)</f>
        <v>0</v>
      </c>
    </row>
    <row r="190" spans="1:8" ht="16.5" customHeight="1" x14ac:dyDescent="0.25">
      <c r="A190" s="106"/>
      <c r="B190" s="107"/>
      <c r="C190" s="106"/>
      <c r="D190" s="106"/>
      <c r="E190" s="106"/>
      <c r="F190" s="106"/>
      <c r="G190" s="106"/>
      <c r="H190" s="100">
        <f t="shared" ref="H190:H193" si="24">+ROUND(IF(ISBLANK(B190),0,(IF(ISBLANK(D190),B190,IF(ISBLANK(F190),D190*B190,F190*D190*B190)))),0)</f>
        <v>0</v>
      </c>
    </row>
    <row r="191" spans="1:8" x14ac:dyDescent="0.25">
      <c r="A191" s="106"/>
      <c r="B191" s="107"/>
      <c r="C191" s="106"/>
      <c r="D191" s="106"/>
      <c r="E191" s="106"/>
      <c r="F191" s="106"/>
      <c r="G191" s="106"/>
      <c r="H191" s="100">
        <f t="shared" si="24"/>
        <v>0</v>
      </c>
    </row>
    <row r="192" spans="1:8" x14ac:dyDescent="0.25">
      <c r="A192" s="106"/>
      <c r="B192" s="107"/>
      <c r="C192" s="106"/>
      <c r="D192" s="106"/>
      <c r="E192" s="106"/>
      <c r="F192" s="106"/>
      <c r="G192" s="106"/>
      <c r="H192" s="100">
        <f t="shared" si="24"/>
        <v>0</v>
      </c>
    </row>
    <row r="193" spans="1:8" ht="15.75" thickBot="1" x14ac:dyDescent="0.3">
      <c r="A193" s="106"/>
      <c r="B193" s="107"/>
      <c r="C193" s="106"/>
      <c r="D193" s="106"/>
      <c r="E193" s="106"/>
      <c r="F193" s="106"/>
      <c r="G193" s="106"/>
      <c r="H193" s="100">
        <f t="shared" si="24"/>
        <v>0</v>
      </c>
    </row>
    <row r="194" spans="1:8" ht="15.75" thickTop="1" x14ac:dyDescent="0.25">
      <c r="A194" s="108" t="str">
        <f>+"Subtotal " &amp; A188</f>
        <v>Subtotal Equipment (Lease,Buy)</v>
      </c>
      <c r="B194" s="108"/>
      <c r="C194" s="108"/>
      <c r="D194" s="108"/>
      <c r="E194" s="108"/>
      <c r="F194" s="108"/>
      <c r="G194" s="108"/>
      <c r="H194" s="109">
        <f>SUBTOTAL(109,H189:H193)</f>
        <v>0</v>
      </c>
    </row>
    <row r="195" spans="1:8" ht="18.75" x14ac:dyDescent="0.3">
      <c r="A195" s="366" t="s">
        <v>239</v>
      </c>
      <c r="B195" s="366"/>
      <c r="C195" s="366"/>
      <c r="D195" s="366"/>
      <c r="E195" s="366"/>
      <c r="F195" s="366"/>
      <c r="G195" s="110"/>
      <c r="H195" s="105">
        <f>+SUM(H194,H187,H180,H173,H166,H159,H152)</f>
        <v>0</v>
      </c>
    </row>
  </sheetData>
  <sheetProtection formatColumns="0" formatRows="0" insertRows="0" deleteRows="0"/>
  <mergeCells count="35">
    <mergeCell ref="A19:H19"/>
    <mergeCell ref="A38:H38"/>
    <mergeCell ref="A1:H1"/>
    <mergeCell ref="B2:D2"/>
    <mergeCell ref="F2:H2"/>
    <mergeCell ref="B3:D3"/>
    <mergeCell ref="A28:F28"/>
    <mergeCell ref="A30:H30"/>
    <mergeCell ref="A31:H31"/>
    <mergeCell ref="A17:F17"/>
    <mergeCell ref="A6:H6"/>
    <mergeCell ref="A122:H122"/>
    <mergeCell ref="A45:H45"/>
    <mergeCell ref="A52:H52"/>
    <mergeCell ref="A59:H59"/>
    <mergeCell ref="A66:H66"/>
    <mergeCell ref="A73:H73"/>
    <mergeCell ref="A80:H80"/>
    <mergeCell ref="A87:H87"/>
    <mergeCell ref="A94:H94"/>
    <mergeCell ref="A101:H101"/>
    <mergeCell ref="A108:H108"/>
    <mergeCell ref="A115:H115"/>
    <mergeCell ref="A195:F195"/>
    <mergeCell ref="A129:H129"/>
    <mergeCell ref="A136:H136"/>
    <mergeCell ref="A143:F143"/>
    <mergeCell ref="A145:H145"/>
    <mergeCell ref="A146:H146"/>
    <mergeCell ref="A153:H153"/>
    <mergeCell ref="A160:H160"/>
    <mergeCell ref="A167:H167"/>
    <mergeCell ref="A174:H174"/>
    <mergeCell ref="A181:H181"/>
    <mergeCell ref="A188:H188"/>
  </mergeCells>
  <pageMargins left="0.7" right="0.7" top="0.75" bottom="0.75" header="0.3" footer="0.3"/>
  <pageSetup scale="65" fitToHeight="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1"/>
  <sheetViews>
    <sheetView workbookViewId="0">
      <pane ySplit="6" topLeftCell="A7" activePane="bottomLeft" state="frozen"/>
      <selection activeCell="B9" sqref="B9"/>
      <selection pane="bottomLeft" activeCell="H28" sqref="H28"/>
    </sheetView>
  </sheetViews>
  <sheetFormatPr defaultRowHeight="15" x14ac:dyDescent="0.25"/>
  <cols>
    <col min="1" max="1" width="43.7109375" style="81" customWidth="1"/>
    <col min="2" max="2" width="22.42578125" style="81" customWidth="1"/>
    <col min="3" max="3" width="15.5703125" style="81" customWidth="1"/>
    <col min="4" max="4" width="10.42578125" style="81" customWidth="1"/>
    <col min="5" max="5" width="11.28515625" style="81" customWidth="1"/>
    <col min="6" max="6" width="14.85546875" style="81" customWidth="1"/>
    <col min="7" max="7" width="13.7109375" style="81" bestFit="1" customWidth="1"/>
    <col min="8" max="8" width="13.140625" style="81" customWidth="1"/>
    <col min="9" max="9" width="14" style="81" customWidth="1"/>
    <col min="10" max="10" width="13.140625" style="81" customWidth="1"/>
    <col min="11" max="11" width="15.28515625" style="81" customWidth="1"/>
    <col min="12" max="12" width="17" style="81" customWidth="1"/>
    <col min="13" max="13" width="16.140625" style="81" customWidth="1"/>
    <col min="14" max="14" width="14" style="81" bestFit="1" customWidth="1"/>
    <col min="15" max="15" width="15.42578125" style="81" customWidth="1"/>
    <col min="16" max="256" width="9.140625" style="81"/>
    <col min="257" max="257" width="43.7109375" style="81" customWidth="1"/>
    <col min="258" max="258" width="22.42578125" style="81" customWidth="1"/>
    <col min="259" max="259" width="15.5703125" style="81" customWidth="1"/>
    <col min="260" max="260" width="10.42578125" style="81" customWidth="1"/>
    <col min="261" max="261" width="11.28515625" style="81" customWidth="1"/>
    <col min="262" max="262" width="14.85546875" style="81" customWidth="1"/>
    <col min="263" max="263" width="13.7109375" style="81" bestFit="1" customWidth="1"/>
    <col min="264" max="264" width="13.140625" style="81" customWidth="1"/>
    <col min="265" max="265" width="14" style="81" customWidth="1"/>
    <col min="266" max="267" width="13.140625" style="81" customWidth="1"/>
    <col min="268" max="268" width="19" style="81" customWidth="1"/>
    <col min="269" max="269" width="16.140625" style="81" customWidth="1"/>
    <col min="270" max="270" width="14" style="81" bestFit="1" customWidth="1"/>
    <col min="271" max="271" width="12.5703125" style="81" customWidth="1"/>
    <col min="272" max="512" width="9.140625" style="81"/>
    <col min="513" max="513" width="43.7109375" style="81" customWidth="1"/>
    <col min="514" max="514" width="22.42578125" style="81" customWidth="1"/>
    <col min="515" max="515" width="15.5703125" style="81" customWidth="1"/>
    <col min="516" max="516" width="10.42578125" style="81" customWidth="1"/>
    <col min="517" max="517" width="11.28515625" style="81" customWidth="1"/>
    <col min="518" max="518" width="14.85546875" style="81" customWidth="1"/>
    <col min="519" max="519" width="13.7109375" style="81" bestFit="1" customWidth="1"/>
    <col min="520" max="520" width="13.140625" style="81" customWidth="1"/>
    <col min="521" max="521" width="14" style="81" customWidth="1"/>
    <col min="522" max="523" width="13.140625" style="81" customWidth="1"/>
    <col min="524" max="524" width="19" style="81" customWidth="1"/>
    <col min="525" max="525" width="16.140625" style="81" customWidth="1"/>
    <col min="526" max="526" width="14" style="81" bestFit="1" customWidth="1"/>
    <col min="527" max="527" width="12.5703125" style="81" customWidth="1"/>
    <col min="528" max="768" width="9.140625" style="81"/>
    <col min="769" max="769" width="43.7109375" style="81" customWidth="1"/>
    <col min="770" max="770" width="22.42578125" style="81" customWidth="1"/>
    <col min="771" max="771" width="15.5703125" style="81" customWidth="1"/>
    <col min="772" max="772" width="10.42578125" style="81" customWidth="1"/>
    <col min="773" max="773" width="11.28515625" style="81" customWidth="1"/>
    <col min="774" max="774" width="14.85546875" style="81" customWidth="1"/>
    <col min="775" max="775" width="13.7109375" style="81" bestFit="1" customWidth="1"/>
    <col min="776" max="776" width="13.140625" style="81" customWidth="1"/>
    <col min="777" max="777" width="14" style="81" customWidth="1"/>
    <col min="778" max="779" width="13.140625" style="81" customWidth="1"/>
    <col min="780" max="780" width="19" style="81" customWidth="1"/>
    <col min="781" max="781" width="16.140625" style="81" customWidth="1"/>
    <col min="782" max="782" width="14" style="81" bestFit="1" customWidth="1"/>
    <col min="783" max="783" width="12.5703125" style="81" customWidth="1"/>
    <col min="784" max="1024" width="9.140625" style="81"/>
    <col min="1025" max="1025" width="43.7109375" style="81" customWidth="1"/>
    <col min="1026" max="1026" width="22.42578125" style="81" customWidth="1"/>
    <col min="1027" max="1027" width="15.5703125" style="81" customWidth="1"/>
    <col min="1028" max="1028" width="10.42578125" style="81" customWidth="1"/>
    <col min="1029" max="1029" width="11.28515625" style="81" customWidth="1"/>
    <col min="1030" max="1030" width="14.85546875" style="81" customWidth="1"/>
    <col min="1031" max="1031" width="13.7109375" style="81" bestFit="1" customWidth="1"/>
    <col min="1032" max="1032" width="13.140625" style="81" customWidth="1"/>
    <col min="1033" max="1033" width="14" style="81" customWidth="1"/>
    <col min="1034" max="1035" width="13.140625" style="81" customWidth="1"/>
    <col min="1036" max="1036" width="19" style="81" customWidth="1"/>
    <col min="1037" max="1037" width="16.140625" style="81" customWidth="1"/>
    <col min="1038" max="1038" width="14" style="81" bestFit="1" customWidth="1"/>
    <col min="1039" max="1039" width="12.5703125" style="81" customWidth="1"/>
    <col min="1040" max="1280" width="9.140625" style="81"/>
    <col min="1281" max="1281" width="43.7109375" style="81" customWidth="1"/>
    <col min="1282" max="1282" width="22.42578125" style="81" customWidth="1"/>
    <col min="1283" max="1283" width="15.5703125" style="81" customWidth="1"/>
    <col min="1284" max="1284" width="10.42578125" style="81" customWidth="1"/>
    <col min="1285" max="1285" width="11.28515625" style="81" customWidth="1"/>
    <col min="1286" max="1286" width="14.85546875" style="81" customWidth="1"/>
    <col min="1287" max="1287" width="13.7109375" style="81" bestFit="1" customWidth="1"/>
    <col min="1288" max="1288" width="13.140625" style="81" customWidth="1"/>
    <col min="1289" max="1289" width="14" style="81" customWidth="1"/>
    <col min="1290" max="1291" width="13.140625" style="81" customWidth="1"/>
    <col min="1292" max="1292" width="19" style="81" customWidth="1"/>
    <col min="1293" max="1293" width="16.140625" style="81" customWidth="1"/>
    <col min="1294" max="1294" width="14" style="81" bestFit="1" customWidth="1"/>
    <col min="1295" max="1295" width="12.5703125" style="81" customWidth="1"/>
    <col min="1296" max="1536" width="9.140625" style="81"/>
    <col min="1537" max="1537" width="43.7109375" style="81" customWidth="1"/>
    <col min="1538" max="1538" width="22.42578125" style="81" customWidth="1"/>
    <col min="1539" max="1539" width="15.5703125" style="81" customWidth="1"/>
    <col min="1540" max="1540" width="10.42578125" style="81" customWidth="1"/>
    <col min="1541" max="1541" width="11.28515625" style="81" customWidth="1"/>
    <col min="1542" max="1542" width="14.85546875" style="81" customWidth="1"/>
    <col min="1543" max="1543" width="13.7109375" style="81" bestFit="1" customWidth="1"/>
    <col min="1544" max="1544" width="13.140625" style="81" customWidth="1"/>
    <col min="1545" max="1545" width="14" style="81" customWidth="1"/>
    <col min="1546" max="1547" width="13.140625" style="81" customWidth="1"/>
    <col min="1548" max="1548" width="19" style="81" customWidth="1"/>
    <col min="1549" max="1549" width="16.140625" style="81" customWidth="1"/>
    <col min="1550" max="1550" width="14" style="81" bestFit="1" customWidth="1"/>
    <col min="1551" max="1551" width="12.5703125" style="81" customWidth="1"/>
    <col min="1552" max="1792" width="9.140625" style="81"/>
    <col min="1793" max="1793" width="43.7109375" style="81" customWidth="1"/>
    <col min="1794" max="1794" width="22.42578125" style="81" customWidth="1"/>
    <col min="1795" max="1795" width="15.5703125" style="81" customWidth="1"/>
    <col min="1796" max="1796" width="10.42578125" style="81" customWidth="1"/>
    <col min="1797" max="1797" width="11.28515625" style="81" customWidth="1"/>
    <col min="1798" max="1798" width="14.85546875" style="81" customWidth="1"/>
    <col min="1799" max="1799" width="13.7109375" style="81" bestFit="1" customWidth="1"/>
    <col min="1800" max="1800" width="13.140625" style="81" customWidth="1"/>
    <col min="1801" max="1801" width="14" style="81" customWidth="1"/>
    <col min="1802" max="1803" width="13.140625" style="81" customWidth="1"/>
    <col min="1804" max="1804" width="19" style="81" customWidth="1"/>
    <col min="1805" max="1805" width="16.140625" style="81" customWidth="1"/>
    <col min="1806" max="1806" width="14" style="81" bestFit="1" customWidth="1"/>
    <col min="1807" max="1807" width="12.5703125" style="81" customWidth="1"/>
    <col min="1808" max="2048" width="9.140625" style="81"/>
    <col min="2049" max="2049" width="43.7109375" style="81" customWidth="1"/>
    <col min="2050" max="2050" width="22.42578125" style="81" customWidth="1"/>
    <col min="2051" max="2051" width="15.5703125" style="81" customWidth="1"/>
    <col min="2052" max="2052" width="10.42578125" style="81" customWidth="1"/>
    <col min="2053" max="2053" width="11.28515625" style="81" customWidth="1"/>
    <col min="2054" max="2054" width="14.85546875" style="81" customWidth="1"/>
    <col min="2055" max="2055" width="13.7109375" style="81" bestFit="1" customWidth="1"/>
    <col min="2056" max="2056" width="13.140625" style="81" customWidth="1"/>
    <col min="2057" max="2057" width="14" style="81" customWidth="1"/>
    <col min="2058" max="2059" width="13.140625" style="81" customWidth="1"/>
    <col min="2060" max="2060" width="19" style="81" customWidth="1"/>
    <col min="2061" max="2061" width="16.140625" style="81" customWidth="1"/>
    <col min="2062" max="2062" width="14" style="81" bestFit="1" customWidth="1"/>
    <col min="2063" max="2063" width="12.5703125" style="81" customWidth="1"/>
    <col min="2064" max="2304" width="9.140625" style="81"/>
    <col min="2305" max="2305" width="43.7109375" style="81" customWidth="1"/>
    <col min="2306" max="2306" width="22.42578125" style="81" customWidth="1"/>
    <col min="2307" max="2307" width="15.5703125" style="81" customWidth="1"/>
    <col min="2308" max="2308" width="10.42578125" style="81" customWidth="1"/>
    <col min="2309" max="2309" width="11.28515625" style="81" customWidth="1"/>
    <col min="2310" max="2310" width="14.85546875" style="81" customWidth="1"/>
    <col min="2311" max="2311" width="13.7109375" style="81" bestFit="1" customWidth="1"/>
    <col min="2312" max="2312" width="13.140625" style="81" customWidth="1"/>
    <col min="2313" max="2313" width="14" style="81" customWidth="1"/>
    <col min="2314" max="2315" width="13.140625" style="81" customWidth="1"/>
    <col min="2316" max="2316" width="19" style="81" customWidth="1"/>
    <col min="2317" max="2317" width="16.140625" style="81" customWidth="1"/>
    <col min="2318" max="2318" width="14" style="81" bestFit="1" customWidth="1"/>
    <col min="2319" max="2319" width="12.5703125" style="81" customWidth="1"/>
    <col min="2320" max="2560" width="9.140625" style="81"/>
    <col min="2561" max="2561" width="43.7109375" style="81" customWidth="1"/>
    <col min="2562" max="2562" width="22.42578125" style="81" customWidth="1"/>
    <col min="2563" max="2563" width="15.5703125" style="81" customWidth="1"/>
    <col min="2564" max="2564" width="10.42578125" style="81" customWidth="1"/>
    <col min="2565" max="2565" width="11.28515625" style="81" customWidth="1"/>
    <col min="2566" max="2566" width="14.85546875" style="81" customWidth="1"/>
    <col min="2567" max="2567" width="13.7109375" style="81" bestFit="1" customWidth="1"/>
    <col min="2568" max="2568" width="13.140625" style="81" customWidth="1"/>
    <col min="2569" max="2569" width="14" style="81" customWidth="1"/>
    <col min="2570" max="2571" width="13.140625" style="81" customWidth="1"/>
    <col min="2572" max="2572" width="19" style="81" customWidth="1"/>
    <col min="2573" max="2573" width="16.140625" style="81" customWidth="1"/>
    <col min="2574" max="2574" width="14" style="81" bestFit="1" customWidth="1"/>
    <col min="2575" max="2575" width="12.5703125" style="81" customWidth="1"/>
    <col min="2576" max="2816" width="9.140625" style="81"/>
    <col min="2817" max="2817" width="43.7109375" style="81" customWidth="1"/>
    <col min="2818" max="2818" width="22.42578125" style="81" customWidth="1"/>
    <col min="2819" max="2819" width="15.5703125" style="81" customWidth="1"/>
    <col min="2820" max="2820" width="10.42578125" style="81" customWidth="1"/>
    <col min="2821" max="2821" width="11.28515625" style="81" customWidth="1"/>
    <col min="2822" max="2822" width="14.85546875" style="81" customWidth="1"/>
    <col min="2823" max="2823" width="13.7109375" style="81" bestFit="1" customWidth="1"/>
    <col min="2824" max="2824" width="13.140625" style="81" customWidth="1"/>
    <col min="2825" max="2825" width="14" style="81" customWidth="1"/>
    <col min="2826" max="2827" width="13.140625" style="81" customWidth="1"/>
    <col min="2828" max="2828" width="19" style="81" customWidth="1"/>
    <col min="2829" max="2829" width="16.140625" style="81" customWidth="1"/>
    <col min="2830" max="2830" width="14" style="81" bestFit="1" customWidth="1"/>
    <col min="2831" max="2831" width="12.5703125" style="81" customWidth="1"/>
    <col min="2832" max="3072" width="9.140625" style="81"/>
    <col min="3073" max="3073" width="43.7109375" style="81" customWidth="1"/>
    <col min="3074" max="3074" width="22.42578125" style="81" customWidth="1"/>
    <col min="3075" max="3075" width="15.5703125" style="81" customWidth="1"/>
    <col min="3076" max="3076" width="10.42578125" style="81" customWidth="1"/>
    <col min="3077" max="3077" width="11.28515625" style="81" customWidth="1"/>
    <col min="3078" max="3078" width="14.85546875" style="81" customWidth="1"/>
    <col min="3079" max="3079" width="13.7109375" style="81" bestFit="1" customWidth="1"/>
    <col min="3080" max="3080" width="13.140625" style="81" customWidth="1"/>
    <col min="3081" max="3081" width="14" style="81" customWidth="1"/>
    <col min="3082" max="3083" width="13.140625" style="81" customWidth="1"/>
    <col min="3084" max="3084" width="19" style="81" customWidth="1"/>
    <col min="3085" max="3085" width="16.140625" style="81" customWidth="1"/>
    <col min="3086" max="3086" width="14" style="81" bestFit="1" customWidth="1"/>
    <col min="3087" max="3087" width="12.5703125" style="81" customWidth="1"/>
    <col min="3088" max="3328" width="9.140625" style="81"/>
    <col min="3329" max="3329" width="43.7109375" style="81" customWidth="1"/>
    <col min="3330" max="3330" width="22.42578125" style="81" customWidth="1"/>
    <col min="3331" max="3331" width="15.5703125" style="81" customWidth="1"/>
    <col min="3332" max="3332" width="10.42578125" style="81" customWidth="1"/>
    <col min="3333" max="3333" width="11.28515625" style="81" customWidth="1"/>
    <col min="3334" max="3334" width="14.85546875" style="81" customWidth="1"/>
    <col min="3335" max="3335" width="13.7109375" style="81" bestFit="1" customWidth="1"/>
    <col min="3336" max="3336" width="13.140625" style="81" customWidth="1"/>
    <col min="3337" max="3337" width="14" style="81" customWidth="1"/>
    <col min="3338" max="3339" width="13.140625" style="81" customWidth="1"/>
    <col min="3340" max="3340" width="19" style="81" customWidth="1"/>
    <col min="3341" max="3341" width="16.140625" style="81" customWidth="1"/>
    <col min="3342" max="3342" width="14" style="81" bestFit="1" customWidth="1"/>
    <col min="3343" max="3343" width="12.5703125" style="81" customWidth="1"/>
    <col min="3344" max="3584" width="9.140625" style="81"/>
    <col min="3585" max="3585" width="43.7109375" style="81" customWidth="1"/>
    <col min="3586" max="3586" width="22.42578125" style="81" customWidth="1"/>
    <col min="3587" max="3587" width="15.5703125" style="81" customWidth="1"/>
    <col min="3588" max="3588" width="10.42578125" style="81" customWidth="1"/>
    <col min="3589" max="3589" width="11.28515625" style="81" customWidth="1"/>
    <col min="3590" max="3590" width="14.85546875" style="81" customWidth="1"/>
    <col min="3591" max="3591" width="13.7109375" style="81" bestFit="1" customWidth="1"/>
    <col min="3592" max="3592" width="13.140625" style="81" customWidth="1"/>
    <col min="3593" max="3593" width="14" style="81" customWidth="1"/>
    <col min="3594" max="3595" width="13.140625" style="81" customWidth="1"/>
    <col min="3596" max="3596" width="19" style="81" customWidth="1"/>
    <col min="3597" max="3597" width="16.140625" style="81" customWidth="1"/>
    <col min="3598" max="3598" width="14" style="81" bestFit="1" customWidth="1"/>
    <col min="3599" max="3599" width="12.5703125" style="81" customWidth="1"/>
    <col min="3600" max="3840" width="9.140625" style="81"/>
    <col min="3841" max="3841" width="43.7109375" style="81" customWidth="1"/>
    <col min="3842" max="3842" width="22.42578125" style="81" customWidth="1"/>
    <col min="3843" max="3843" width="15.5703125" style="81" customWidth="1"/>
    <col min="3844" max="3844" width="10.42578125" style="81" customWidth="1"/>
    <col min="3845" max="3845" width="11.28515625" style="81" customWidth="1"/>
    <col min="3846" max="3846" width="14.85546875" style="81" customWidth="1"/>
    <col min="3847" max="3847" width="13.7109375" style="81" bestFit="1" customWidth="1"/>
    <col min="3848" max="3848" width="13.140625" style="81" customWidth="1"/>
    <col min="3849" max="3849" width="14" style="81" customWidth="1"/>
    <col min="3850" max="3851" width="13.140625" style="81" customWidth="1"/>
    <col min="3852" max="3852" width="19" style="81" customWidth="1"/>
    <col min="3853" max="3853" width="16.140625" style="81" customWidth="1"/>
    <col min="3854" max="3854" width="14" style="81" bestFit="1" customWidth="1"/>
    <col min="3855" max="3855" width="12.5703125" style="81" customWidth="1"/>
    <col min="3856" max="4096" width="9.140625" style="81"/>
    <col min="4097" max="4097" width="43.7109375" style="81" customWidth="1"/>
    <col min="4098" max="4098" width="22.42578125" style="81" customWidth="1"/>
    <col min="4099" max="4099" width="15.5703125" style="81" customWidth="1"/>
    <col min="4100" max="4100" width="10.42578125" style="81" customWidth="1"/>
    <col min="4101" max="4101" width="11.28515625" style="81" customWidth="1"/>
    <col min="4102" max="4102" width="14.85546875" style="81" customWidth="1"/>
    <col min="4103" max="4103" width="13.7109375" style="81" bestFit="1" customWidth="1"/>
    <col min="4104" max="4104" width="13.140625" style="81" customWidth="1"/>
    <col min="4105" max="4105" width="14" style="81" customWidth="1"/>
    <col min="4106" max="4107" width="13.140625" style="81" customWidth="1"/>
    <col min="4108" max="4108" width="19" style="81" customWidth="1"/>
    <col min="4109" max="4109" width="16.140625" style="81" customWidth="1"/>
    <col min="4110" max="4110" width="14" style="81" bestFit="1" customWidth="1"/>
    <col min="4111" max="4111" width="12.5703125" style="81" customWidth="1"/>
    <col min="4112" max="4352" width="9.140625" style="81"/>
    <col min="4353" max="4353" width="43.7109375" style="81" customWidth="1"/>
    <col min="4354" max="4354" width="22.42578125" style="81" customWidth="1"/>
    <col min="4355" max="4355" width="15.5703125" style="81" customWidth="1"/>
    <col min="4356" max="4356" width="10.42578125" style="81" customWidth="1"/>
    <col min="4357" max="4357" width="11.28515625" style="81" customWidth="1"/>
    <col min="4358" max="4358" width="14.85546875" style="81" customWidth="1"/>
    <col min="4359" max="4359" width="13.7109375" style="81" bestFit="1" customWidth="1"/>
    <col min="4360" max="4360" width="13.140625" style="81" customWidth="1"/>
    <col min="4361" max="4361" width="14" style="81" customWidth="1"/>
    <col min="4362" max="4363" width="13.140625" style="81" customWidth="1"/>
    <col min="4364" max="4364" width="19" style="81" customWidth="1"/>
    <col min="4365" max="4365" width="16.140625" style="81" customWidth="1"/>
    <col min="4366" max="4366" width="14" style="81" bestFit="1" customWidth="1"/>
    <col min="4367" max="4367" width="12.5703125" style="81" customWidth="1"/>
    <col min="4368" max="4608" width="9.140625" style="81"/>
    <col min="4609" max="4609" width="43.7109375" style="81" customWidth="1"/>
    <col min="4610" max="4610" width="22.42578125" style="81" customWidth="1"/>
    <col min="4611" max="4611" width="15.5703125" style="81" customWidth="1"/>
    <col min="4612" max="4612" width="10.42578125" style="81" customWidth="1"/>
    <col min="4613" max="4613" width="11.28515625" style="81" customWidth="1"/>
    <col min="4614" max="4614" width="14.85546875" style="81" customWidth="1"/>
    <col min="4615" max="4615" width="13.7109375" style="81" bestFit="1" customWidth="1"/>
    <col min="4616" max="4616" width="13.140625" style="81" customWidth="1"/>
    <col min="4617" max="4617" width="14" style="81" customWidth="1"/>
    <col min="4618" max="4619" width="13.140625" style="81" customWidth="1"/>
    <col min="4620" max="4620" width="19" style="81" customWidth="1"/>
    <col min="4621" max="4621" width="16.140625" style="81" customWidth="1"/>
    <col min="4622" max="4622" width="14" style="81" bestFit="1" customWidth="1"/>
    <col min="4623" max="4623" width="12.5703125" style="81" customWidth="1"/>
    <col min="4624" max="4864" width="9.140625" style="81"/>
    <col min="4865" max="4865" width="43.7109375" style="81" customWidth="1"/>
    <col min="4866" max="4866" width="22.42578125" style="81" customWidth="1"/>
    <col min="4867" max="4867" width="15.5703125" style="81" customWidth="1"/>
    <col min="4868" max="4868" width="10.42578125" style="81" customWidth="1"/>
    <col min="4869" max="4869" width="11.28515625" style="81" customWidth="1"/>
    <col min="4870" max="4870" width="14.85546875" style="81" customWidth="1"/>
    <col min="4871" max="4871" width="13.7109375" style="81" bestFit="1" customWidth="1"/>
    <col min="4872" max="4872" width="13.140625" style="81" customWidth="1"/>
    <col min="4873" max="4873" width="14" style="81" customWidth="1"/>
    <col min="4874" max="4875" width="13.140625" style="81" customWidth="1"/>
    <col min="4876" max="4876" width="19" style="81" customWidth="1"/>
    <col min="4877" max="4877" width="16.140625" style="81" customWidth="1"/>
    <col min="4878" max="4878" width="14" style="81" bestFit="1" customWidth="1"/>
    <col min="4879" max="4879" width="12.5703125" style="81" customWidth="1"/>
    <col min="4880" max="5120" width="9.140625" style="81"/>
    <col min="5121" max="5121" width="43.7109375" style="81" customWidth="1"/>
    <col min="5122" max="5122" width="22.42578125" style="81" customWidth="1"/>
    <col min="5123" max="5123" width="15.5703125" style="81" customWidth="1"/>
    <col min="5124" max="5124" width="10.42578125" style="81" customWidth="1"/>
    <col min="5125" max="5125" width="11.28515625" style="81" customWidth="1"/>
    <col min="5126" max="5126" width="14.85546875" style="81" customWidth="1"/>
    <col min="5127" max="5127" width="13.7109375" style="81" bestFit="1" customWidth="1"/>
    <col min="5128" max="5128" width="13.140625" style="81" customWidth="1"/>
    <col min="5129" max="5129" width="14" style="81" customWidth="1"/>
    <col min="5130" max="5131" width="13.140625" style="81" customWidth="1"/>
    <col min="5132" max="5132" width="19" style="81" customWidth="1"/>
    <col min="5133" max="5133" width="16.140625" style="81" customWidth="1"/>
    <col min="5134" max="5134" width="14" style="81" bestFit="1" customWidth="1"/>
    <col min="5135" max="5135" width="12.5703125" style="81" customWidth="1"/>
    <col min="5136" max="5376" width="9.140625" style="81"/>
    <col min="5377" max="5377" width="43.7109375" style="81" customWidth="1"/>
    <col min="5378" max="5378" width="22.42578125" style="81" customWidth="1"/>
    <col min="5379" max="5379" width="15.5703125" style="81" customWidth="1"/>
    <col min="5380" max="5380" width="10.42578125" style="81" customWidth="1"/>
    <col min="5381" max="5381" width="11.28515625" style="81" customWidth="1"/>
    <col min="5382" max="5382" width="14.85546875" style="81" customWidth="1"/>
    <col min="5383" max="5383" width="13.7109375" style="81" bestFit="1" customWidth="1"/>
    <col min="5384" max="5384" width="13.140625" style="81" customWidth="1"/>
    <col min="5385" max="5385" width="14" style="81" customWidth="1"/>
    <col min="5386" max="5387" width="13.140625" style="81" customWidth="1"/>
    <col min="5388" max="5388" width="19" style="81" customWidth="1"/>
    <col min="5389" max="5389" width="16.140625" style="81" customWidth="1"/>
    <col min="5390" max="5390" width="14" style="81" bestFit="1" customWidth="1"/>
    <col min="5391" max="5391" width="12.5703125" style="81" customWidth="1"/>
    <col min="5392" max="5632" width="9.140625" style="81"/>
    <col min="5633" max="5633" width="43.7109375" style="81" customWidth="1"/>
    <col min="5634" max="5634" width="22.42578125" style="81" customWidth="1"/>
    <col min="5635" max="5635" width="15.5703125" style="81" customWidth="1"/>
    <col min="5636" max="5636" width="10.42578125" style="81" customWidth="1"/>
    <col min="5637" max="5637" width="11.28515625" style="81" customWidth="1"/>
    <col min="5638" max="5638" width="14.85546875" style="81" customWidth="1"/>
    <col min="5639" max="5639" width="13.7109375" style="81" bestFit="1" customWidth="1"/>
    <col min="5640" max="5640" width="13.140625" style="81" customWidth="1"/>
    <col min="5641" max="5641" width="14" style="81" customWidth="1"/>
    <col min="5642" max="5643" width="13.140625" style="81" customWidth="1"/>
    <col min="5644" max="5644" width="19" style="81" customWidth="1"/>
    <col min="5645" max="5645" width="16.140625" style="81" customWidth="1"/>
    <col min="5646" max="5646" width="14" style="81" bestFit="1" customWidth="1"/>
    <col min="5647" max="5647" width="12.5703125" style="81" customWidth="1"/>
    <col min="5648" max="5888" width="9.140625" style="81"/>
    <col min="5889" max="5889" width="43.7109375" style="81" customWidth="1"/>
    <col min="5890" max="5890" width="22.42578125" style="81" customWidth="1"/>
    <col min="5891" max="5891" width="15.5703125" style="81" customWidth="1"/>
    <col min="5892" max="5892" width="10.42578125" style="81" customWidth="1"/>
    <col min="5893" max="5893" width="11.28515625" style="81" customWidth="1"/>
    <col min="5894" max="5894" width="14.85546875" style="81" customWidth="1"/>
    <col min="5895" max="5895" width="13.7109375" style="81" bestFit="1" customWidth="1"/>
    <col min="5896" max="5896" width="13.140625" style="81" customWidth="1"/>
    <col min="5897" max="5897" width="14" style="81" customWidth="1"/>
    <col min="5898" max="5899" width="13.140625" style="81" customWidth="1"/>
    <col min="5900" max="5900" width="19" style="81" customWidth="1"/>
    <col min="5901" max="5901" width="16.140625" style="81" customWidth="1"/>
    <col min="5902" max="5902" width="14" style="81" bestFit="1" customWidth="1"/>
    <col min="5903" max="5903" width="12.5703125" style="81" customWidth="1"/>
    <col min="5904" max="6144" width="9.140625" style="81"/>
    <col min="6145" max="6145" width="43.7109375" style="81" customWidth="1"/>
    <col min="6146" max="6146" width="22.42578125" style="81" customWidth="1"/>
    <col min="6147" max="6147" width="15.5703125" style="81" customWidth="1"/>
    <col min="6148" max="6148" width="10.42578125" style="81" customWidth="1"/>
    <col min="6149" max="6149" width="11.28515625" style="81" customWidth="1"/>
    <col min="6150" max="6150" width="14.85546875" style="81" customWidth="1"/>
    <col min="6151" max="6151" width="13.7109375" style="81" bestFit="1" customWidth="1"/>
    <col min="6152" max="6152" width="13.140625" style="81" customWidth="1"/>
    <col min="6153" max="6153" width="14" style="81" customWidth="1"/>
    <col min="6154" max="6155" width="13.140625" style="81" customWidth="1"/>
    <col min="6156" max="6156" width="19" style="81" customWidth="1"/>
    <col min="6157" max="6157" width="16.140625" style="81" customWidth="1"/>
    <col min="6158" max="6158" width="14" style="81" bestFit="1" customWidth="1"/>
    <col min="6159" max="6159" width="12.5703125" style="81" customWidth="1"/>
    <col min="6160" max="6400" width="9.140625" style="81"/>
    <col min="6401" max="6401" width="43.7109375" style="81" customWidth="1"/>
    <col min="6402" max="6402" width="22.42578125" style="81" customWidth="1"/>
    <col min="6403" max="6403" width="15.5703125" style="81" customWidth="1"/>
    <col min="6404" max="6404" width="10.42578125" style="81" customWidth="1"/>
    <col min="6405" max="6405" width="11.28515625" style="81" customWidth="1"/>
    <col min="6406" max="6406" width="14.85546875" style="81" customWidth="1"/>
    <col min="6407" max="6407" width="13.7109375" style="81" bestFit="1" customWidth="1"/>
    <col min="6408" max="6408" width="13.140625" style="81" customWidth="1"/>
    <col min="6409" max="6409" width="14" style="81" customWidth="1"/>
    <col min="6410" max="6411" width="13.140625" style="81" customWidth="1"/>
    <col min="6412" max="6412" width="19" style="81" customWidth="1"/>
    <col min="6413" max="6413" width="16.140625" style="81" customWidth="1"/>
    <col min="6414" max="6414" width="14" style="81" bestFit="1" customWidth="1"/>
    <col min="6415" max="6415" width="12.5703125" style="81" customWidth="1"/>
    <col min="6416" max="6656" width="9.140625" style="81"/>
    <col min="6657" max="6657" width="43.7109375" style="81" customWidth="1"/>
    <col min="6658" max="6658" width="22.42578125" style="81" customWidth="1"/>
    <col min="6659" max="6659" width="15.5703125" style="81" customWidth="1"/>
    <col min="6660" max="6660" width="10.42578125" style="81" customWidth="1"/>
    <col min="6661" max="6661" width="11.28515625" style="81" customWidth="1"/>
    <col min="6662" max="6662" width="14.85546875" style="81" customWidth="1"/>
    <col min="6663" max="6663" width="13.7109375" style="81" bestFit="1" customWidth="1"/>
    <col min="6664" max="6664" width="13.140625" style="81" customWidth="1"/>
    <col min="6665" max="6665" width="14" style="81" customWidth="1"/>
    <col min="6666" max="6667" width="13.140625" style="81" customWidth="1"/>
    <col min="6668" max="6668" width="19" style="81" customWidth="1"/>
    <col min="6669" max="6669" width="16.140625" style="81" customWidth="1"/>
    <col min="6670" max="6670" width="14" style="81" bestFit="1" customWidth="1"/>
    <col min="6671" max="6671" width="12.5703125" style="81" customWidth="1"/>
    <col min="6672" max="6912" width="9.140625" style="81"/>
    <col min="6913" max="6913" width="43.7109375" style="81" customWidth="1"/>
    <col min="6914" max="6914" width="22.42578125" style="81" customWidth="1"/>
    <col min="6915" max="6915" width="15.5703125" style="81" customWidth="1"/>
    <col min="6916" max="6916" width="10.42578125" style="81" customWidth="1"/>
    <col min="6917" max="6917" width="11.28515625" style="81" customWidth="1"/>
    <col min="6918" max="6918" width="14.85546875" style="81" customWidth="1"/>
    <col min="6919" max="6919" width="13.7109375" style="81" bestFit="1" customWidth="1"/>
    <col min="6920" max="6920" width="13.140625" style="81" customWidth="1"/>
    <col min="6921" max="6921" width="14" style="81" customWidth="1"/>
    <col min="6922" max="6923" width="13.140625" style="81" customWidth="1"/>
    <col min="6924" max="6924" width="19" style="81" customWidth="1"/>
    <col min="6925" max="6925" width="16.140625" style="81" customWidth="1"/>
    <col min="6926" max="6926" width="14" style="81" bestFit="1" customWidth="1"/>
    <col min="6927" max="6927" width="12.5703125" style="81" customWidth="1"/>
    <col min="6928" max="7168" width="9.140625" style="81"/>
    <col min="7169" max="7169" width="43.7109375" style="81" customWidth="1"/>
    <col min="7170" max="7170" width="22.42578125" style="81" customWidth="1"/>
    <col min="7171" max="7171" width="15.5703125" style="81" customWidth="1"/>
    <col min="7172" max="7172" width="10.42578125" style="81" customWidth="1"/>
    <col min="7173" max="7173" width="11.28515625" style="81" customWidth="1"/>
    <col min="7174" max="7174" width="14.85546875" style="81" customWidth="1"/>
    <col min="7175" max="7175" width="13.7109375" style="81" bestFit="1" customWidth="1"/>
    <col min="7176" max="7176" width="13.140625" style="81" customWidth="1"/>
    <col min="7177" max="7177" width="14" style="81" customWidth="1"/>
    <col min="7178" max="7179" width="13.140625" style="81" customWidth="1"/>
    <col min="7180" max="7180" width="19" style="81" customWidth="1"/>
    <col min="7181" max="7181" width="16.140625" style="81" customWidth="1"/>
    <col min="7182" max="7182" width="14" style="81" bestFit="1" customWidth="1"/>
    <col min="7183" max="7183" width="12.5703125" style="81" customWidth="1"/>
    <col min="7184" max="7424" width="9.140625" style="81"/>
    <col min="7425" max="7425" width="43.7109375" style="81" customWidth="1"/>
    <col min="7426" max="7426" width="22.42578125" style="81" customWidth="1"/>
    <col min="7427" max="7427" width="15.5703125" style="81" customWidth="1"/>
    <col min="7428" max="7428" width="10.42578125" style="81" customWidth="1"/>
    <col min="7429" max="7429" width="11.28515625" style="81" customWidth="1"/>
    <col min="7430" max="7430" width="14.85546875" style="81" customWidth="1"/>
    <col min="7431" max="7431" width="13.7109375" style="81" bestFit="1" customWidth="1"/>
    <col min="7432" max="7432" width="13.140625" style="81" customWidth="1"/>
    <col min="7433" max="7433" width="14" style="81" customWidth="1"/>
    <col min="7434" max="7435" width="13.140625" style="81" customWidth="1"/>
    <col min="7436" max="7436" width="19" style="81" customWidth="1"/>
    <col min="7437" max="7437" width="16.140625" style="81" customWidth="1"/>
    <col min="7438" max="7438" width="14" style="81" bestFit="1" customWidth="1"/>
    <col min="7439" max="7439" width="12.5703125" style="81" customWidth="1"/>
    <col min="7440" max="7680" width="9.140625" style="81"/>
    <col min="7681" max="7681" width="43.7109375" style="81" customWidth="1"/>
    <col min="7682" max="7682" width="22.42578125" style="81" customWidth="1"/>
    <col min="7683" max="7683" width="15.5703125" style="81" customWidth="1"/>
    <col min="7684" max="7684" width="10.42578125" style="81" customWidth="1"/>
    <col min="7685" max="7685" width="11.28515625" style="81" customWidth="1"/>
    <col min="7686" max="7686" width="14.85546875" style="81" customWidth="1"/>
    <col min="7687" max="7687" width="13.7109375" style="81" bestFit="1" customWidth="1"/>
    <col min="7688" max="7688" width="13.140625" style="81" customWidth="1"/>
    <col min="7689" max="7689" width="14" style="81" customWidth="1"/>
    <col min="7690" max="7691" width="13.140625" style="81" customWidth="1"/>
    <col min="7692" max="7692" width="19" style="81" customWidth="1"/>
    <col min="7693" max="7693" width="16.140625" style="81" customWidth="1"/>
    <col min="7694" max="7694" width="14" style="81" bestFit="1" customWidth="1"/>
    <col min="7695" max="7695" width="12.5703125" style="81" customWidth="1"/>
    <col min="7696" max="7936" width="9.140625" style="81"/>
    <col min="7937" max="7937" width="43.7109375" style="81" customWidth="1"/>
    <col min="7938" max="7938" width="22.42578125" style="81" customWidth="1"/>
    <col min="7939" max="7939" width="15.5703125" style="81" customWidth="1"/>
    <col min="7940" max="7940" width="10.42578125" style="81" customWidth="1"/>
    <col min="7941" max="7941" width="11.28515625" style="81" customWidth="1"/>
    <col min="7942" max="7942" width="14.85546875" style="81" customWidth="1"/>
    <col min="7943" max="7943" width="13.7109375" style="81" bestFit="1" customWidth="1"/>
    <col min="7944" max="7944" width="13.140625" style="81" customWidth="1"/>
    <col min="7945" max="7945" width="14" style="81" customWidth="1"/>
    <col min="7946" max="7947" width="13.140625" style="81" customWidth="1"/>
    <col min="7948" max="7948" width="19" style="81" customWidth="1"/>
    <col min="7949" max="7949" width="16.140625" style="81" customWidth="1"/>
    <col min="7950" max="7950" width="14" style="81" bestFit="1" customWidth="1"/>
    <col min="7951" max="7951" width="12.5703125" style="81" customWidth="1"/>
    <col min="7952" max="8192" width="9.140625" style="81"/>
    <col min="8193" max="8193" width="43.7109375" style="81" customWidth="1"/>
    <col min="8194" max="8194" width="22.42578125" style="81" customWidth="1"/>
    <col min="8195" max="8195" width="15.5703125" style="81" customWidth="1"/>
    <col min="8196" max="8196" width="10.42578125" style="81" customWidth="1"/>
    <col min="8197" max="8197" width="11.28515625" style="81" customWidth="1"/>
    <col min="8198" max="8198" width="14.85546875" style="81" customWidth="1"/>
    <col min="8199" max="8199" width="13.7109375" style="81" bestFit="1" customWidth="1"/>
    <col min="8200" max="8200" width="13.140625" style="81" customWidth="1"/>
    <col min="8201" max="8201" width="14" style="81" customWidth="1"/>
    <col min="8202" max="8203" width="13.140625" style="81" customWidth="1"/>
    <col min="8204" max="8204" width="19" style="81" customWidth="1"/>
    <col min="8205" max="8205" width="16.140625" style="81" customWidth="1"/>
    <col min="8206" max="8206" width="14" style="81" bestFit="1" customWidth="1"/>
    <col min="8207" max="8207" width="12.5703125" style="81" customWidth="1"/>
    <col min="8208" max="8448" width="9.140625" style="81"/>
    <col min="8449" max="8449" width="43.7109375" style="81" customWidth="1"/>
    <col min="8450" max="8450" width="22.42578125" style="81" customWidth="1"/>
    <col min="8451" max="8451" width="15.5703125" style="81" customWidth="1"/>
    <col min="8452" max="8452" width="10.42578125" style="81" customWidth="1"/>
    <col min="8453" max="8453" width="11.28515625" style="81" customWidth="1"/>
    <col min="8454" max="8454" width="14.85546875" style="81" customWidth="1"/>
    <col min="8455" max="8455" width="13.7109375" style="81" bestFit="1" customWidth="1"/>
    <col min="8456" max="8456" width="13.140625" style="81" customWidth="1"/>
    <col min="8457" max="8457" width="14" style="81" customWidth="1"/>
    <col min="8458" max="8459" width="13.140625" style="81" customWidth="1"/>
    <col min="8460" max="8460" width="19" style="81" customWidth="1"/>
    <col min="8461" max="8461" width="16.140625" style="81" customWidth="1"/>
    <col min="8462" max="8462" width="14" style="81" bestFit="1" customWidth="1"/>
    <col min="8463" max="8463" width="12.5703125" style="81" customWidth="1"/>
    <col min="8464" max="8704" width="9.140625" style="81"/>
    <col min="8705" max="8705" width="43.7109375" style="81" customWidth="1"/>
    <col min="8706" max="8706" width="22.42578125" style="81" customWidth="1"/>
    <col min="8707" max="8707" width="15.5703125" style="81" customWidth="1"/>
    <col min="8708" max="8708" width="10.42578125" style="81" customWidth="1"/>
    <col min="8709" max="8709" width="11.28515625" style="81" customWidth="1"/>
    <col min="8710" max="8710" width="14.85546875" style="81" customWidth="1"/>
    <col min="8711" max="8711" width="13.7109375" style="81" bestFit="1" customWidth="1"/>
    <col min="8712" max="8712" width="13.140625" style="81" customWidth="1"/>
    <col min="8713" max="8713" width="14" style="81" customWidth="1"/>
    <col min="8714" max="8715" width="13.140625" style="81" customWidth="1"/>
    <col min="8716" max="8716" width="19" style="81" customWidth="1"/>
    <col min="8717" max="8717" width="16.140625" style="81" customWidth="1"/>
    <col min="8718" max="8718" width="14" style="81" bestFit="1" customWidth="1"/>
    <col min="8719" max="8719" width="12.5703125" style="81" customWidth="1"/>
    <col min="8720" max="8960" width="9.140625" style="81"/>
    <col min="8961" max="8961" width="43.7109375" style="81" customWidth="1"/>
    <col min="8962" max="8962" width="22.42578125" style="81" customWidth="1"/>
    <col min="8963" max="8963" width="15.5703125" style="81" customWidth="1"/>
    <col min="8964" max="8964" width="10.42578125" style="81" customWidth="1"/>
    <col min="8965" max="8965" width="11.28515625" style="81" customWidth="1"/>
    <col min="8966" max="8966" width="14.85546875" style="81" customWidth="1"/>
    <col min="8967" max="8967" width="13.7109375" style="81" bestFit="1" customWidth="1"/>
    <col min="8968" max="8968" width="13.140625" style="81" customWidth="1"/>
    <col min="8969" max="8969" width="14" style="81" customWidth="1"/>
    <col min="8970" max="8971" width="13.140625" style="81" customWidth="1"/>
    <col min="8972" max="8972" width="19" style="81" customWidth="1"/>
    <col min="8973" max="8973" width="16.140625" style="81" customWidth="1"/>
    <col min="8974" max="8974" width="14" style="81" bestFit="1" customWidth="1"/>
    <col min="8975" max="8975" width="12.5703125" style="81" customWidth="1"/>
    <col min="8976" max="9216" width="9.140625" style="81"/>
    <col min="9217" max="9217" width="43.7109375" style="81" customWidth="1"/>
    <col min="9218" max="9218" width="22.42578125" style="81" customWidth="1"/>
    <col min="9219" max="9219" width="15.5703125" style="81" customWidth="1"/>
    <col min="9220" max="9220" width="10.42578125" style="81" customWidth="1"/>
    <col min="9221" max="9221" width="11.28515625" style="81" customWidth="1"/>
    <col min="9222" max="9222" width="14.85546875" style="81" customWidth="1"/>
    <col min="9223" max="9223" width="13.7109375" style="81" bestFit="1" customWidth="1"/>
    <col min="9224" max="9224" width="13.140625" style="81" customWidth="1"/>
    <col min="9225" max="9225" width="14" style="81" customWidth="1"/>
    <col min="9226" max="9227" width="13.140625" style="81" customWidth="1"/>
    <col min="9228" max="9228" width="19" style="81" customWidth="1"/>
    <col min="9229" max="9229" width="16.140625" style="81" customWidth="1"/>
    <col min="9230" max="9230" width="14" style="81" bestFit="1" customWidth="1"/>
    <col min="9231" max="9231" width="12.5703125" style="81" customWidth="1"/>
    <col min="9232" max="9472" width="9.140625" style="81"/>
    <col min="9473" max="9473" width="43.7109375" style="81" customWidth="1"/>
    <col min="9474" max="9474" width="22.42578125" style="81" customWidth="1"/>
    <col min="9475" max="9475" width="15.5703125" style="81" customWidth="1"/>
    <col min="9476" max="9476" width="10.42578125" style="81" customWidth="1"/>
    <col min="9477" max="9477" width="11.28515625" style="81" customWidth="1"/>
    <col min="9478" max="9478" width="14.85546875" style="81" customWidth="1"/>
    <col min="9479" max="9479" width="13.7109375" style="81" bestFit="1" customWidth="1"/>
    <col min="9480" max="9480" width="13.140625" style="81" customWidth="1"/>
    <col min="9481" max="9481" width="14" style="81" customWidth="1"/>
    <col min="9482" max="9483" width="13.140625" style="81" customWidth="1"/>
    <col min="9484" max="9484" width="19" style="81" customWidth="1"/>
    <col min="9485" max="9485" width="16.140625" style="81" customWidth="1"/>
    <col min="9486" max="9486" width="14" style="81" bestFit="1" customWidth="1"/>
    <col min="9487" max="9487" width="12.5703125" style="81" customWidth="1"/>
    <col min="9488" max="9728" width="9.140625" style="81"/>
    <col min="9729" max="9729" width="43.7109375" style="81" customWidth="1"/>
    <col min="9730" max="9730" width="22.42578125" style="81" customWidth="1"/>
    <col min="9731" max="9731" width="15.5703125" style="81" customWidth="1"/>
    <col min="9732" max="9732" width="10.42578125" style="81" customWidth="1"/>
    <col min="9733" max="9733" width="11.28515625" style="81" customWidth="1"/>
    <col min="9734" max="9734" width="14.85546875" style="81" customWidth="1"/>
    <col min="9735" max="9735" width="13.7109375" style="81" bestFit="1" customWidth="1"/>
    <col min="9736" max="9736" width="13.140625" style="81" customWidth="1"/>
    <col min="9737" max="9737" width="14" style="81" customWidth="1"/>
    <col min="9738" max="9739" width="13.140625" style="81" customWidth="1"/>
    <col min="9740" max="9740" width="19" style="81" customWidth="1"/>
    <col min="9741" max="9741" width="16.140625" style="81" customWidth="1"/>
    <col min="9742" max="9742" width="14" style="81" bestFit="1" customWidth="1"/>
    <col min="9743" max="9743" width="12.5703125" style="81" customWidth="1"/>
    <col min="9744" max="9984" width="9.140625" style="81"/>
    <col min="9985" max="9985" width="43.7109375" style="81" customWidth="1"/>
    <col min="9986" max="9986" width="22.42578125" style="81" customWidth="1"/>
    <col min="9987" max="9987" width="15.5703125" style="81" customWidth="1"/>
    <col min="9988" max="9988" width="10.42578125" style="81" customWidth="1"/>
    <col min="9989" max="9989" width="11.28515625" style="81" customWidth="1"/>
    <col min="9990" max="9990" width="14.85546875" style="81" customWidth="1"/>
    <col min="9991" max="9991" width="13.7109375" style="81" bestFit="1" customWidth="1"/>
    <col min="9992" max="9992" width="13.140625" style="81" customWidth="1"/>
    <col min="9993" max="9993" width="14" style="81" customWidth="1"/>
    <col min="9994" max="9995" width="13.140625" style="81" customWidth="1"/>
    <col min="9996" max="9996" width="19" style="81" customWidth="1"/>
    <col min="9997" max="9997" width="16.140625" style="81" customWidth="1"/>
    <col min="9998" max="9998" width="14" style="81" bestFit="1" customWidth="1"/>
    <col min="9999" max="9999" width="12.5703125" style="81" customWidth="1"/>
    <col min="10000" max="10240" width="9.140625" style="81"/>
    <col min="10241" max="10241" width="43.7109375" style="81" customWidth="1"/>
    <col min="10242" max="10242" width="22.42578125" style="81" customWidth="1"/>
    <col min="10243" max="10243" width="15.5703125" style="81" customWidth="1"/>
    <col min="10244" max="10244" width="10.42578125" style="81" customWidth="1"/>
    <col min="10245" max="10245" width="11.28515625" style="81" customWidth="1"/>
    <col min="10246" max="10246" width="14.85546875" style="81" customWidth="1"/>
    <col min="10247" max="10247" width="13.7109375" style="81" bestFit="1" customWidth="1"/>
    <col min="10248" max="10248" width="13.140625" style="81" customWidth="1"/>
    <col min="10249" max="10249" width="14" style="81" customWidth="1"/>
    <col min="10250" max="10251" width="13.140625" style="81" customWidth="1"/>
    <col min="10252" max="10252" width="19" style="81" customWidth="1"/>
    <col min="10253" max="10253" width="16.140625" style="81" customWidth="1"/>
    <col min="10254" max="10254" width="14" style="81" bestFit="1" customWidth="1"/>
    <col min="10255" max="10255" width="12.5703125" style="81" customWidth="1"/>
    <col min="10256" max="10496" width="9.140625" style="81"/>
    <col min="10497" max="10497" width="43.7109375" style="81" customWidth="1"/>
    <col min="10498" max="10498" width="22.42578125" style="81" customWidth="1"/>
    <col min="10499" max="10499" width="15.5703125" style="81" customWidth="1"/>
    <col min="10500" max="10500" width="10.42578125" style="81" customWidth="1"/>
    <col min="10501" max="10501" width="11.28515625" style="81" customWidth="1"/>
    <col min="10502" max="10502" width="14.85546875" style="81" customWidth="1"/>
    <col min="10503" max="10503" width="13.7109375" style="81" bestFit="1" customWidth="1"/>
    <col min="10504" max="10504" width="13.140625" style="81" customWidth="1"/>
    <col min="10505" max="10505" width="14" style="81" customWidth="1"/>
    <col min="10506" max="10507" width="13.140625" style="81" customWidth="1"/>
    <col min="10508" max="10508" width="19" style="81" customWidth="1"/>
    <col min="10509" max="10509" width="16.140625" style="81" customWidth="1"/>
    <col min="10510" max="10510" width="14" style="81" bestFit="1" customWidth="1"/>
    <col min="10511" max="10511" width="12.5703125" style="81" customWidth="1"/>
    <col min="10512" max="10752" width="9.140625" style="81"/>
    <col min="10753" max="10753" width="43.7109375" style="81" customWidth="1"/>
    <col min="10754" max="10754" width="22.42578125" style="81" customWidth="1"/>
    <col min="10755" max="10755" width="15.5703125" style="81" customWidth="1"/>
    <col min="10756" max="10756" width="10.42578125" style="81" customWidth="1"/>
    <col min="10757" max="10757" width="11.28515625" style="81" customWidth="1"/>
    <col min="10758" max="10758" width="14.85546875" style="81" customWidth="1"/>
    <col min="10759" max="10759" width="13.7109375" style="81" bestFit="1" customWidth="1"/>
    <col min="10760" max="10760" width="13.140625" style="81" customWidth="1"/>
    <col min="10761" max="10761" width="14" style="81" customWidth="1"/>
    <col min="10762" max="10763" width="13.140625" style="81" customWidth="1"/>
    <col min="10764" max="10764" width="19" style="81" customWidth="1"/>
    <col min="10765" max="10765" width="16.140625" style="81" customWidth="1"/>
    <col min="10766" max="10766" width="14" style="81" bestFit="1" customWidth="1"/>
    <col min="10767" max="10767" width="12.5703125" style="81" customWidth="1"/>
    <col min="10768" max="11008" width="9.140625" style="81"/>
    <col min="11009" max="11009" width="43.7109375" style="81" customWidth="1"/>
    <col min="11010" max="11010" width="22.42578125" style="81" customWidth="1"/>
    <col min="11011" max="11011" width="15.5703125" style="81" customWidth="1"/>
    <col min="11012" max="11012" width="10.42578125" style="81" customWidth="1"/>
    <col min="11013" max="11013" width="11.28515625" style="81" customWidth="1"/>
    <col min="11014" max="11014" width="14.85546875" style="81" customWidth="1"/>
    <col min="11015" max="11015" width="13.7109375" style="81" bestFit="1" customWidth="1"/>
    <col min="11016" max="11016" width="13.140625" style="81" customWidth="1"/>
    <col min="11017" max="11017" width="14" style="81" customWidth="1"/>
    <col min="11018" max="11019" width="13.140625" style="81" customWidth="1"/>
    <col min="11020" max="11020" width="19" style="81" customWidth="1"/>
    <col min="11021" max="11021" width="16.140625" style="81" customWidth="1"/>
    <col min="11022" max="11022" width="14" style="81" bestFit="1" customWidth="1"/>
    <col min="11023" max="11023" width="12.5703125" style="81" customWidth="1"/>
    <col min="11024" max="11264" width="9.140625" style="81"/>
    <col min="11265" max="11265" width="43.7109375" style="81" customWidth="1"/>
    <col min="11266" max="11266" width="22.42578125" style="81" customWidth="1"/>
    <col min="11267" max="11267" width="15.5703125" style="81" customWidth="1"/>
    <col min="11268" max="11268" width="10.42578125" style="81" customWidth="1"/>
    <col min="11269" max="11269" width="11.28515625" style="81" customWidth="1"/>
    <col min="11270" max="11270" width="14.85546875" style="81" customWidth="1"/>
    <col min="11271" max="11271" width="13.7109375" style="81" bestFit="1" customWidth="1"/>
    <col min="11272" max="11272" width="13.140625" style="81" customWidth="1"/>
    <col min="11273" max="11273" width="14" style="81" customWidth="1"/>
    <col min="11274" max="11275" width="13.140625" style="81" customWidth="1"/>
    <col min="11276" max="11276" width="19" style="81" customWidth="1"/>
    <col min="11277" max="11277" width="16.140625" style="81" customWidth="1"/>
    <col min="11278" max="11278" width="14" style="81" bestFit="1" customWidth="1"/>
    <col min="11279" max="11279" width="12.5703125" style="81" customWidth="1"/>
    <col min="11280" max="11520" width="9.140625" style="81"/>
    <col min="11521" max="11521" width="43.7109375" style="81" customWidth="1"/>
    <col min="11522" max="11522" width="22.42578125" style="81" customWidth="1"/>
    <col min="11523" max="11523" width="15.5703125" style="81" customWidth="1"/>
    <col min="11524" max="11524" width="10.42578125" style="81" customWidth="1"/>
    <col min="11525" max="11525" width="11.28515625" style="81" customWidth="1"/>
    <col min="11526" max="11526" width="14.85546875" style="81" customWidth="1"/>
    <col min="11527" max="11527" width="13.7109375" style="81" bestFit="1" customWidth="1"/>
    <col min="11528" max="11528" width="13.140625" style="81" customWidth="1"/>
    <col min="11529" max="11529" width="14" style="81" customWidth="1"/>
    <col min="11530" max="11531" width="13.140625" style="81" customWidth="1"/>
    <col min="11532" max="11532" width="19" style="81" customWidth="1"/>
    <col min="11533" max="11533" width="16.140625" style="81" customWidth="1"/>
    <col min="11534" max="11534" width="14" style="81" bestFit="1" customWidth="1"/>
    <col min="11535" max="11535" width="12.5703125" style="81" customWidth="1"/>
    <col min="11536" max="11776" width="9.140625" style="81"/>
    <col min="11777" max="11777" width="43.7109375" style="81" customWidth="1"/>
    <col min="11778" max="11778" width="22.42578125" style="81" customWidth="1"/>
    <col min="11779" max="11779" width="15.5703125" style="81" customWidth="1"/>
    <col min="11780" max="11780" width="10.42578125" style="81" customWidth="1"/>
    <col min="11781" max="11781" width="11.28515625" style="81" customWidth="1"/>
    <col min="11782" max="11782" width="14.85546875" style="81" customWidth="1"/>
    <col min="11783" max="11783" width="13.7109375" style="81" bestFit="1" customWidth="1"/>
    <col min="11784" max="11784" width="13.140625" style="81" customWidth="1"/>
    <col min="11785" max="11785" width="14" style="81" customWidth="1"/>
    <col min="11786" max="11787" width="13.140625" style="81" customWidth="1"/>
    <col min="11788" max="11788" width="19" style="81" customWidth="1"/>
    <col min="11789" max="11789" width="16.140625" style="81" customWidth="1"/>
    <col min="11790" max="11790" width="14" style="81" bestFit="1" customWidth="1"/>
    <col min="11791" max="11791" width="12.5703125" style="81" customWidth="1"/>
    <col min="11792" max="12032" width="9.140625" style="81"/>
    <col min="12033" max="12033" width="43.7109375" style="81" customWidth="1"/>
    <col min="12034" max="12034" width="22.42578125" style="81" customWidth="1"/>
    <col min="12035" max="12035" width="15.5703125" style="81" customWidth="1"/>
    <col min="12036" max="12036" width="10.42578125" style="81" customWidth="1"/>
    <col min="12037" max="12037" width="11.28515625" style="81" customWidth="1"/>
    <col min="12038" max="12038" width="14.85546875" style="81" customWidth="1"/>
    <col min="12039" max="12039" width="13.7109375" style="81" bestFit="1" customWidth="1"/>
    <col min="12040" max="12040" width="13.140625" style="81" customWidth="1"/>
    <col min="12041" max="12041" width="14" style="81" customWidth="1"/>
    <col min="12042" max="12043" width="13.140625" style="81" customWidth="1"/>
    <col min="12044" max="12044" width="19" style="81" customWidth="1"/>
    <col min="12045" max="12045" width="16.140625" style="81" customWidth="1"/>
    <col min="12046" max="12046" width="14" style="81" bestFit="1" customWidth="1"/>
    <col min="12047" max="12047" width="12.5703125" style="81" customWidth="1"/>
    <col min="12048" max="12288" width="9.140625" style="81"/>
    <col min="12289" max="12289" width="43.7109375" style="81" customWidth="1"/>
    <col min="12290" max="12290" width="22.42578125" style="81" customWidth="1"/>
    <col min="12291" max="12291" width="15.5703125" style="81" customWidth="1"/>
    <col min="12292" max="12292" width="10.42578125" style="81" customWidth="1"/>
    <col min="12293" max="12293" width="11.28515625" style="81" customWidth="1"/>
    <col min="12294" max="12294" width="14.85546875" style="81" customWidth="1"/>
    <col min="12295" max="12295" width="13.7109375" style="81" bestFit="1" customWidth="1"/>
    <col min="12296" max="12296" width="13.140625" style="81" customWidth="1"/>
    <col min="12297" max="12297" width="14" style="81" customWidth="1"/>
    <col min="12298" max="12299" width="13.140625" style="81" customWidth="1"/>
    <col min="12300" max="12300" width="19" style="81" customWidth="1"/>
    <col min="12301" max="12301" width="16.140625" style="81" customWidth="1"/>
    <col min="12302" max="12302" width="14" style="81" bestFit="1" customWidth="1"/>
    <col min="12303" max="12303" width="12.5703125" style="81" customWidth="1"/>
    <col min="12304" max="12544" width="9.140625" style="81"/>
    <col min="12545" max="12545" width="43.7109375" style="81" customWidth="1"/>
    <col min="12546" max="12546" width="22.42578125" style="81" customWidth="1"/>
    <col min="12547" max="12547" width="15.5703125" style="81" customWidth="1"/>
    <col min="12548" max="12548" width="10.42578125" style="81" customWidth="1"/>
    <col min="12549" max="12549" width="11.28515625" style="81" customWidth="1"/>
    <col min="12550" max="12550" width="14.85546875" style="81" customWidth="1"/>
    <col min="12551" max="12551" width="13.7109375" style="81" bestFit="1" customWidth="1"/>
    <col min="12552" max="12552" width="13.140625" style="81" customWidth="1"/>
    <col min="12553" max="12553" width="14" style="81" customWidth="1"/>
    <col min="12554" max="12555" width="13.140625" style="81" customWidth="1"/>
    <col min="12556" max="12556" width="19" style="81" customWidth="1"/>
    <col min="12557" max="12557" width="16.140625" style="81" customWidth="1"/>
    <col min="12558" max="12558" width="14" style="81" bestFit="1" customWidth="1"/>
    <col min="12559" max="12559" width="12.5703125" style="81" customWidth="1"/>
    <col min="12560" max="12800" width="9.140625" style="81"/>
    <col min="12801" max="12801" width="43.7109375" style="81" customWidth="1"/>
    <col min="12802" max="12802" width="22.42578125" style="81" customWidth="1"/>
    <col min="12803" max="12803" width="15.5703125" style="81" customWidth="1"/>
    <col min="12804" max="12804" width="10.42578125" style="81" customWidth="1"/>
    <col min="12805" max="12805" width="11.28515625" style="81" customWidth="1"/>
    <col min="12806" max="12806" width="14.85546875" style="81" customWidth="1"/>
    <col min="12807" max="12807" width="13.7109375" style="81" bestFit="1" customWidth="1"/>
    <col min="12808" max="12808" width="13.140625" style="81" customWidth="1"/>
    <col min="12809" max="12809" width="14" style="81" customWidth="1"/>
    <col min="12810" max="12811" width="13.140625" style="81" customWidth="1"/>
    <col min="12812" max="12812" width="19" style="81" customWidth="1"/>
    <col min="12813" max="12813" width="16.140625" style="81" customWidth="1"/>
    <col min="12814" max="12814" width="14" style="81" bestFit="1" customWidth="1"/>
    <col min="12815" max="12815" width="12.5703125" style="81" customWidth="1"/>
    <col min="12816" max="13056" width="9.140625" style="81"/>
    <col min="13057" max="13057" width="43.7109375" style="81" customWidth="1"/>
    <col min="13058" max="13058" width="22.42578125" style="81" customWidth="1"/>
    <col min="13059" max="13059" width="15.5703125" style="81" customWidth="1"/>
    <col min="13060" max="13060" width="10.42578125" style="81" customWidth="1"/>
    <col min="13061" max="13061" width="11.28515625" style="81" customWidth="1"/>
    <col min="13062" max="13062" width="14.85546875" style="81" customWidth="1"/>
    <col min="13063" max="13063" width="13.7109375" style="81" bestFit="1" customWidth="1"/>
    <col min="13064" max="13064" width="13.140625" style="81" customWidth="1"/>
    <col min="13065" max="13065" width="14" style="81" customWidth="1"/>
    <col min="13066" max="13067" width="13.140625" style="81" customWidth="1"/>
    <col min="13068" max="13068" width="19" style="81" customWidth="1"/>
    <col min="13069" max="13069" width="16.140625" style="81" customWidth="1"/>
    <col min="13070" max="13070" width="14" style="81" bestFit="1" customWidth="1"/>
    <col min="13071" max="13071" width="12.5703125" style="81" customWidth="1"/>
    <col min="13072" max="13312" width="9.140625" style="81"/>
    <col min="13313" max="13313" width="43.7109375" style="81" customWidth="1"/>
    <col min="13314" max="13314" width="22.42578125" style="81" customWidth="1"/>
    <col min="13315" max="13315" width="15.5703125" style="81" customWidth="1"/>
    <col min="13316" max="13316" width="10.42578125" style="81" customWidth="1"/>
    <col min="13317" max="13317" width="11.28515625" style="81" customWidth="1"/>
    <col min="13318" max="13318" width="14.85546875" style="81" customWidth="1"/>
    <col min="13319" max="13319" width="13.7109375" style="81" bestFit="1" customWidth="1"/>
    <col min="13320" max="13320" width="13.140625" style="81" customWidth="1"/>
    <col min="13321" max="13321" width="14" style="81" customWidth="1"/>
    <col min="13322" max="13323" width="13.140625" style="81" customWidth="1"/>
    <col min="13324" max="13324" width="19" style="81" customWidth="1"/>
    <col min="13325" max="13325" width="16.140625" style="81" customWidth="1"/>
    <col min="13326" max="13326" width="14" style="81" bestFit="1" customWidth="1"/>
    <col min="13327" max="13327" width="12.5703125" style="81" customWidth="1"/>
    <col min="13328" max="13568" width="9.140625" style="81"/>
    <col min="13569" max="13569" width="43.7109375" style="81" customWidth="1"/>
    <col min="13570" max="13570" width="22.42578125" style="81" customWidth="1"/>
    <col min="13571" max="13571" width="15.5703125" style="81" customWidth="1"/>
    <col min="13572" max="13572" width="10.42578125" style="81" customWidth="1"/>
    <col min="13573" max="13573" width="11.28515625" style="81" customWidth="1"/>
    <col min="13574" max="13574" width="14.85546875" style="81" customWidth="1"/>
    <col min="13575" max="13575" width="13.7109375" style="81" bestFit="1" customWidth="1"/>
    <col min="13576" max="13576" width="13.140625" style="81" customWidth="1"/>
    <col min="13577" max="13577" width="14" style="81" customWidth="1"/>
    <col min="13578" max="13579" width="13.140625" style="81" customWidth="1"/>
    <col min="13580" max="13580" width="19" style="81" customWidth="1"/>
    <col min="13581" max="13581" width="16.140625" style="81" customWidth="1"/>
    <col min="13582" max="13582" width="14" style="81" bestFit="1" customWidth="1"/>
    <col min="13583" max="13583" width="12.5703125" style="81" customWidth="1"/>
    <col min="13584" max="13824" width="9.140625" style="81"/>
    <col min="13825" max="13825" width="43.7109375" style="81" customWidth="1"/>
    <col min="13826" max="13826" width="22.42578125" style="81" customWidth="1"/>
    <col min="13827" max="13827" width="15.5703125" style="81" customWidth="1"/>
    <col min="13828" max="13828" width="10.42578125" style="81" customWidth="1"/>
    <col min="13829" max="13829" width="11.28515625" style="81" customWidth="1"/>
    <col min="13830" max="13830" width="14.85546875" style="81" customWidth="1"/>
    <col min="13831" max="13831" width="13.7109375" style="81" bestFit="1" customWidth="1"/>
    <col min="13832" max="13832" width="13.140625" style="81" customWidth="1"/>
    <col min="13833" max="13833" width="14" style="81" customWidth="1"/>
    <col min="13834" max="13835" width="13.140625" style="81" customWidth="1"/>
    <col min="13836" max="13836" width="19" style="81" customWidth="1"/>
    <col min="13837" max="13837" width="16.140625" style="81" customWidth="1"/>
    <col min="13838" max="13838" width="14" style="81" bestFit="1" customWidth="1"/>
    <col min="13839" max="13839" width="12.5703125" style="81" customWidth="1"/>
    <col min="13840" max="14080" width="9.140625" style="81"/>
    <col min="14081" max="14081" width="43.7109375" style="81" customWidth="1"/>
    <col min="14082" max="14082" width="22.42578125" style="81" customWidth="1"/>
    <col min="14083" max="14083" width="15.5703125" style="81" customWidth="1"/>
    <col min="14084" max="14084" width="10.42578125" style="81" customWidth="1"/>
    <col min="14085" max="14085" width="11.28515625" style="81" customWidth="1"/>
    <col min="14086" max="14086" width="14.85546875" style="81" customWidth="1"/>
    <col min="14087" max="14087" width="13.7109375" style="81" bestFit="1" customWidth="1"/>
    <col min="14088" max="14088" width="13.140625" style="81" customWidth="1"/>
    <col min="14089" max="14089" width="14" style="81" customWidth="1"/>
    <col min="14090" max="14091" width="13.140625" style="81" customWidth="1"/>
    <col min="14092" max="14092" width="19" style="81" customWidth="1"/>
    <col min="14093" max="14093" width="16.140625" style="81" customWidth="1"/>
    <col min="14094" max="14094" width="14" style="81" bestFit="1" customWidth="1"/>
    <col min="14095" max="14095" width="12.5703125" style="81" customWidth="1"/>
    <col min="14096" max="14336" width="9.140625" style="81"/>
    <col min="14337" max="14337" width="43.7109375" style="81" customWidth="1"/>
    <col min="14338" max="14338" width="22.42578125" style="81" customWidth="1"/>
    <col min="14339" max="14339" width="15.5703125" style="81" customWidth="1"/>
    <col min="14340" max="14340" width="10.42578125" style="81" customWidth="1"/>
    <col min="14341" max="14341" width="11.28515625" style="81" customWidth="1"/>
    <col min="14342" max="14342" width="14.85546875" style="81" customWidth="1"/>
    <col min="14343" max="14343" width="13.7109375" style="81" bestFit="1" customWidth="1"/>
    <col min="14344" max="14344" width="13.140625" style="81" customWidth="1"/>
    <col min="14345" max="14345" width="14" style="81" customWidth="1"/>
    <col min="14346" max="14347" width="13.140625" style="81" customWidth="1"/>
    <col min="14348" max="14348" width="19" style="81" customWidth="1"/>
    <col min="14349" max="14349" width="16.140625" style="81" customWidth="1"/>
    <col min="14350" max="14350" width="14" style="81" bestFit="1" customWidth="1"/>
    <col min="14351" max="14351" width="12.5703125" style="81" customWidth="1"/>
    <col min="14352" max="14592" width="9.140625" style="81"/>
    <col min="14593" max="14593" width="43.7109375" style="81" customWidth="1"/>
    <col min="14594" max="14594" width="22.42578125" style="81" customWidth="1"/>
    <col min="14595" max="14595" width="15.5703125" style="81" customWidth="1"/>
    <col min="14596" max="14596" width="10.42578125" style="81" customWidth="1"/>
    <col min="14597" max="14597" width="11.28515625" style="81" customWidth="1"/>
    <col min="14598" max="14598" width="14.85546875" style="81" customWidth="1"/>
    <col min="14599" max="14599" width="13.7109375" style="81" bestFit="1" customWidth="1"/>
    <col min="14600" max="14600" width="13.140625" style="81" customWidth="1"/>
    <col min="14601" max="14601" width="14" style="81" customWidth="1"/>
    <col min="14602" max="14603" width="13.140625" style="81" customWidth="1"/>
    <col min="14604" max="14604" width="19" style="81" customWidth="1"/>
    <col min="14605" max="14605" width="16.140625" style="81" customWidth="1"/>
    <col min="14606" max="14606" width="14" style="81" bestFit="1" customWidth="1"/>
    <col min="14607" max="14607" width="12.5703125" style="81" customWidth="1"/>
    <col min="14608" max="14848" width="9.140625" style="81"/>
    <col min="14849" max="14849" width="43.7109375" style="81" customWidth="1"/>
    <col min="14850" max="14850" width="22.42578125" style="81" customWidth="1"/>
    <col min="14851" max="14851" width="15.5703125" style="81" customWidth="1"/>
    <col min="14852" max="14852" width="10.42578125" style="81" customWidth="1"/>
    <col min="14853" max="14853" width="11.28515625" style="81" customWidth="1"/>
    <col min="14854" max="14854" width="14.85546875" style="81" customWidth="1"/>
    <col min="14855" max="14855" width="13.7109375" style="81" bestFit="1" customWidth="1"/>
    <col min="14856" max="14856" width="13.140625" style="81" customWidth="1"/>
    <col min="14857" max="14857" width="14" style="81" customWidth="1"/>
    <col min="14858" max="14859" width="13.140625" style="81" customWidth="1"/>
    <col min="14860" max="14860" width="19" style="81" customWidth="1"/>
    <col min="14861" max="14861" width="16.140625" style="81" customWidth="1"/>
    <col min="14862" max="14862" width="14" style="81" bestFit="1" customWidth="1"/>
    <col min="14863" max="14863" width="12.5703125" style="81" customWidth="1"/>
    <col min="14864" max="15104" width="9.140625" style="81"/>
    <col min="15105" max="15105" width="43.7109375" style="81" customWidth="1"/>
    <col min="15106" max="15106" width="22.42578125" style="81" customWidth="1"/>
    <col min="15107" max="15107" width="15.5703125" style="81" customWidth="1"/>
    <col min="15108" max="15108" width="10.42578125" style="81" customWidth="1"/>
    <col min="15109" max="15109" width="11.28515625" style="81" customWidth="1"/>
    <col min="15110" max="15110" width="14.85546875" style="81" customWidth="1"/>
    <col min="15111" max="15111" width="13.7109375" style="81" bestFit="1" customWidth="1"/>
    <col min="15112" max="15112" width="13.140625" style="81" customWidth="1"/>
    <col min="15113" max="15113" width="14" style="81" customWidth="1"/>
    <col min="15114" max="15115" width="13.140625" style="81" customWidth="1"/>
    <col min="15116" max="15116" width="19" style="81" customWidth="1"/>
    <col min="15117" max="15117" width="16.140625" style="81" customWidth="1"/>
    <col min="15118" max="15118" width="14" style="81" bestFit="1" customWidth="1"/>
    <col min="15119" max="15119" width="12.5703125" style="81" customWidth="1"/>
    <col min="15120" max="15360" width="9.140625" style="81"/>
    <col min="15361" max="15361" width="43.7109375" style="81" customWidth="1"/>
    <col min="15362" max="15362" width="22.42578125" style="81" customWidth="1"/>
    <col min="15363" max="15363" width="15.5703125" style="81" customWidth="1"/>
    <col min="15364" max="15364" width="10.42578125" style="81" customWidth="1"/>
    <col min="15365" max="15365" width="11.28515625" style="81" customWidth="1"/>
    <col min="15366" max="15366" width="14.85546875" style="81" customWidth="1"/>
    <col min="15367" max="15367" width="13.7109375" style="81" bestFit="1" customWidth="1"/>
    <col min="15368" max="15368" width="13.140625" style="81" customWidth="1"/>
    <col min="15369" max="15369" width="14" style="81" customWidth="1"/>
    <col min="15370" max="15371" width="13.140625" style="81" customWidth="1"/>
    <col min="15372" max="15372" width="19" style="81" customWidth="1"/>
    <col min="15373" max="15373" width="16.140625" style="81" customWidth="1"/>
    <col min="15374" max="15374" width="14" style="81" bestFit="1" customWidth="1"/>
    <col min="15375" max="15375" width="12.5703125" style="81" customWidth="1"/>
    <col min="15376" max="15616" width="9.140625" style="81"/>
    <col min="15617" max="15617" width="43.7109375" style="81" customWidth="1"/>
    <col min="15618" max="15618" width="22.42578125" style="81" customWidth="1"/>
    <col min="15619" max="15619" width="15.5703125" style="81" customWidth="1"/>
    <col min="15620" max="15620" width="10.42578125" style="81" customWidth="1"/>
    <col min="15621" max="15621" width="11.28515625" style="81" customWidth="1"/>
    <col min="15622" max="15622" width="14.85546875" style="81" customWidth="1"/>
    <col min="15623" max="15623" width="13.7109375" style="81" bestFit="1" customWidth="1"/>
    <col min="15624" max="15624" width="13.140625" style="81" customWidth="1"/>
    <col min="15625" max="15625" width="14" style="81" customWidth="1"/>
    <col min="15626" max="15627" width="13.140625" style="81" customWidth="1"/>
    <col min="15628" max="15628" width="19" style="81" customWidth="1"/>
    <col min="15629" max="15629" width="16.140625" style="81" customWidth="1"/>
    <col min="15630" max="15630" width="14" style="81" bestFit="1" customWidth="1"/>
    <col min="15631" max="15631" width="12.5703125" style="81" customWidth="1"/>
    <col min="15632" max="15872" width="9.140625" style="81"/>
    <col min="15873" max="15873" width="43.7109375" style="81" customWidth="1"/>
    <col min="15874" max="15874" width="22.42578125" style="81" customWidth="1"/>
    <col min="15875" max="15875" width="15.5703125" style="81" customWidth="1"/>
    <col min="15876" max="15876" width="10.42578125" style="81" customWidth="1"/>
    <col min="15877" max="15877" width="11.28515625" style="81" customWidth="1"/>
    <col min="15878" max="15878" width="14.85546875" style="81" customWidth="1"/>
    <col min="15879" max="15879" width="13.7109375" style="81" bestFit="1" customWidth="1"/>
    <col min="15880" max="15880" width="13.140625" style="81" customWidth="1"/>
    <col min="15881" max="15881" width="14" style="81" customWidth="1"/>
    <col min="15882" max="15883" width="13.140625" style="81" customWidth="1"/>
    <col min="15884" max="15884" width="19" style="81" customWidth="1"/>
    <col min="15885" max="15885" width="16.140625" style="81" customWidth="1"/>
    <col min="15886" max="15886" width="14" style="81" bestFit="1" customWidth="1"/>
    <col min="15887" max="15887" width="12.5703125" style="81" customWidth="1"/>
    <col min="15888" max="16128" width="9.140625" style="81"/>
    <col min="16129" max="16129" width="43.7109375" style="81" customWidth="1"/>
    <col min="16130" max="16130" width="22.42578125" style="81" customWidth="1"/>
    <col min="16131" max="16131" width="15.5703125" style="81" customWidth="1"/>
    <col min="16132" max="16132" width="10.42578125" style="81" customWidth="1"/>
    <col min="16133" max="16133" width="11.28515625" style="81" customWidth="1"/>
    <col min="16134" max="16134" width="14.85546875" style="81" customWidth="1"/>
    <col min="16135" max="16135" width="13.7109375" style="81" bestFit="1" customWidth="1"/>
    <col min="16136" max="16136" width="13.140625" style="81" customWidth="1"/>
    <col min="16137" max="16137" width="14" style="81" customWidth="1"/>
    <col min="16138" max="16139" width="13.140625" style="81" customWidth="1"/>
    <col min="16140" max="16140" width="19" style="81" customWidth="1"/>
    <col min="16141" max="16141" width="16.140625" style="81" customWidth="1"/>
    <col min="16142" max="16142" width="14" style="81" bestFit="1" customWidth="1"/>
    <col min="16143" max="16143" width="12.5703125" style="81" customWidth="1"/>
    <col min="16144" max="16384" width="9.140625" style="81"/>
  </cols>
  <sheetData>
    <row r="1" spans="1:15" ht="21" x14ac:dyDescent="0.25">
      <c r="A1" s="389" t="s">
        <v>183</v>
      </c>
      <c r="B1" s="389"/>
      <c r="C1" s="389"/>
      <c r="D1" s="389"/>
      <c r="E1" s="389"/>
      <c r="F1" s="389"/>
      <c r="G1" s="389"/>
      <c r="H1" s="389"/>
      <c r="I1" s="389"/>
      <c r="J1" s="389"/>
      <c r="K1" s="389"/>
      <c r="L1" s="389"/>
      <c r="M1" s="389"/>
      <c r="N1" s="389"/>
      <c r="O1" s="389"/>
    </row>
    <row r="2" spans="1:15" s="249" customFormat="1" ht="30" customHeight="1" x14ac:dyDescent="0.25">
      <c r="A2" s="235" t="s">
        <v>195</v>
      </c>
      <c r="B2" s="390">
        <f>+'Basic Grant Information'!B1</f>
        <v>0</v>
      </c>
      <c r="C2" s="390"/>
      <c r="D2" s="391" t="s">
        <v>156</v>
      </c>
      <c r="E2" s="391"/>
      <c r="F2" s="390">
        <f>+'Basic Grant Information'!B7</f>
        <v>0</v>
      </c>
      <c r="G2" s="390"/>
      <c r="H2" s="390"/>
      <c r="I2" s="235" t="s">
        <v>196</v>
      </c>
      <c r="J2" s="390">
        <f>+'Basic Grant Information'!B4</f>
        <v>0</v>
      </c>
      <c r="K2" s="390"/>
      <c r="L2" s="390"/>
    </row>
    <row r="3" spans="1:15" s="249" customFormat="1" ht="17.25" customHeight="1" x14ac:dyDescent="0.25">
      <c r="A3" s="250"/>
      <c r="B3" s="251"/>
      <c r="C3" s="251"/>
      <c r="D3" s="251"/>
      <c r="E3" s="251"/>
      <c r="F3" s="251"/>
      <c r="G3" s="251"/>
      <c r="H3" s="251"/>
      <c r="I3" s="251"/>
      <c r="J3" s="251"/>
      <c r="K3" s="251"/>
      <c r="L3" s="251"/>
      <c r="M3" s="251"/>
      <c r="N3" s="251"/>
      <c r="O3" s="251"/>
    </row>
    <row r="4" spans="1:15" x14ac:dyDescent="0.25">
      <c r="A4" s="387" t="s">
        <v>184</v>
      </c>
      <c r="B4" s="379" t="s">
        <v>357</v>
      </c>
      <c r="C4" s="379" t="s">
        <v>185</v>
      </c>
      <c r="D4" s="379" t="s">
        <v>186</v>
      </c>
      <c r="E4" s="379" t="s">
        <v>187</v>
      </c>
      <c r="F4" s="379" t="s">
        <v>188</v>
      </c>
      <c r="G4" s="384" t="s">
        <v>189</v>
      </c>
      <c r="H4" s="385"/>
      <c r="I4" s="386"/>
      <c r="J4" s="379" t="s">
        <v>240</v>
      </c>
      <c r="K4" s="379" t="s">
        <v>241</v>
      </c>
      <c r="L4" s="379" t="s">
        <v>242</v>
      </c>
      <c r="M4" s="379" t="s">
        <v>243</v>
      </c>
      <c r="N4" s="379" t="s">
        <v>190</v>
      </c>
      <c r="O4" s="379" t="s">
        <v>191</v>
      </c>
    </row>
    <row r="5" spans="1:15" ht="30.75" thickBot="1" x14ac:dyDescent="0.3">
      <c r="A5" s="388"/>
      <c r="B5" s="380"/>
      <c r="C5" s="380"/>
      <c r="D5" s="380"/>
      <c r="E5" s="380"/>
      <c r="F5" s="380"/>
      <c r="G5" s="274" t="s">
        <v>192</v>
      </c>
      <c r="H5" s="274" t="s">
        <v>193</v>
      </c>
      <c r="I5" s="275" t="s">
        <v>244</v>
      </c>
      <c r="J5" s="380"/>
      <c r="K5" s="380"/>
      <c r="L5" s="380"/>
      <c r="M5" s="380"/>
      <c r="N5" s="380"/>
      <c r="O5" s="380"/>
    </row>
    <row r="6" spans="1:15" ht="15.75" thickBot="1" x14ac:dyDescent="0.3">
      <c r="A6" s="381" t="s">
        <v>194</v>
      </c>
      <c r="B6" s="382"/>
      <c r="C6" s="382"/>
      <c r="D6" s="382"/>
      <c r="E6" s="382"/>
      <c r="F6" s="382"/>
      <c r="G6" s="382"/>
      <c r="H6" s="382"/>
      <c r="I6" s="382"/>
      <c r="J6" s="382"/>
      <c r="K6" s="382"/>
      <c r="L6" s="382"/>
      <c r="M6" s="382"/>
      <c r="N6" s="382"/>
      <c r="O6" s="383"/>
    </row>
    <row r="7" spans="1:15" x14ac:dyDescent="0.25">
      <c r="A7" s="276" t="s">
        <v>355</v>
      </c>
      <c r="B7" s="277" t="s">
        <v>356</v>
      </c>
      <c r="C7" s="278">
        <v>50000</v>
      </c>
      <c r="D7" s="279">
        <v>24.04</v>
      </c>
      <c r="E7" s="280">
        <v>500</v>
      </c>
      <c r="F7" s="278">
        <v>500</v>
      </c>
      <c r="G7" s="281">
        <v>500</v>
      </c>
      <c r="H7" s="281">
        <v>500</v>
      </c>
      <c r="I7" s="281"/>
      <c r="J7" s="254">
        <f>SUM(C7,E7,F7,G7,H7,I7)</f>
        <v>52000</v>
      </c>
      <c r="K7" s="255">
        <v>0.25</v>
      </c>
      <c r="L7" s="256">
        <f>J7*K7</f>
        <v>13000</v>
      </c>
      <c r="M7" s="257">
        <v>1</v>
      </c>
      <c r="N7" s="258">
        <f>'Salary Breakdown'!$M7*'Salary Breakdown'!$J7-'Salary Breakdown'!$L7</f>
        <v>39000</v>
      </c>
      <c r="O7" s="259">
        <f>+'Salary Breakdown'!$N7+'Salary Breakdown'!$L7</f>
        <v>52000</v>
      </c>
    </row>
    <row r="8" spans="1:15" x14ac:dyDescent="0.25">
      <c r="A8" s="282"/>
      <c r="B8" s="283"/>
      <c r="C8" s="284"/>
      <c r="D8" s="285"/>
      <c r="E8" s="286"/>
      <c r="F8" s="284"/>
      <c r="G8" s="287"/>
      <c r="H8" s="287"/>
      <c r="I8" s="281"/>
      <c r="J8" s="254">
        <f t="shared" ref="J8:J27" si="0">SUM(C8,E8,F8,G8,H8,I8)</f>
        <v>0</v>
      </c>
      <c r="K8" s="260"/>
      <c r="L8" s="256">
        <f t="shared" ref="L8:L27" si="1">J8*K8</f>
        <v>0</v>
      </c>
      <c r="M8" s="261"/>
      <c r="N8" s="262">
        <f>'Salary Breakdown'!$M8*'Salary Breakdown'!$J8-'Salary Breakdown'!$L8</f>
        <v>0</v>
      </c>
      <c r="O8" s="263">
        <f>+'Salary Breakdown'!$N8+'Salary Breakdown'!$L8</f>
        <v>0</v>
      </c>
    </row>
    <row r="9" spans="1:15" x14ac:dyDescent="0.25">
      <c r="A9" s="282"/>
      <c r="B9" s="283"/>
      <c r="C9" s="284"/>
      <c r="D9" s="285"/>
      <c r="E9" s="286"/>
      <c r="F9" s="284"/>
      <c r="G9" s="287"/>
      <c r="H9" s="287"/>
      <c r="I9" s="281"/>
      <c r="J9" s="254">
        <f t="shared" si="0"/>
        <v>0</v>
      </c>
      <c r="K9" s="260"/>
      <c r="L9" s="256">
        <f t="shared" si="1"/>
        <v>0</v>
      </c>
      <c r="M9" s="261"/>
      <c r="N9" s="262">
        <f>'Salary Breakdown'!$M9*'Salary Breakdown'!$J9-'Salary Breakdown'!$L9</f>
        <v>0</v>
      </c>
      <c r="O9" s="263">
        <f>+'Salary Breakdown'!$N9+'Salary Breakdown'!$L9</f>
        <v>0</v>
      </c>
    </row>
    <row r="10" spans="1:15" x14ac:dyDescent="0.25">
      <c r="A10" s="288"/>
      <c r="B10" s="289"/>
      <c r="C10" s="290"/>
      <c r="D10" s="291"/>
      <c r="E10" s="292"/>
      <c r="F10" s="290"/>
      <c r="G10" s="293"/>
      <c r="H10" s="293"/>
      <c r="I10" s="293"/>
      <c r="J10" s="254">
        <f t="shared" si="0"/>
        <v>0</v>
      </c>
      <c r="K10" s="260"/>
      <c r="L10" s="256">
        <f t="shared" si="1"/>
        <v>0</v>
      </c>
      <c r="M10" s="261"/>
      <c r="N10" s="262">
        <f>'Salary Breakdown'!$M10*'Salary Breakdown'!$J10-'Salary Breakdown'!$L10</f>
        <v>0</v>
      </c>
      <c r="O10" s="263">
        <f>+'Salary Breakdown'!$N10+'Salary Breakdown'!$L10</f>
        <v>0</v>
      </c>
    </row>
    <row r="11" spans="1:15" x14ac:dyDescent="0.25">
      <c r="A11" s="288"/>
      <c r="B11" s="289"/>
      <c r="C11" s="290"/>
      <c r="D11" s="291"/>
      <c r="E11" s="292"/>
      <c r="F11" s="290"/>
      <c r="G11" s="293"/>
      <c r="H11" s="293"/>
      <c r="I11" s="293"/>
      <c r="J11" s="254">
        <f t="shared" si="0"/>
        <v>0</v>
      </c>
      <c r="K11" s="260"/>
      <c r="L11" s="256">
        <f t="shared" si="1"/>
        <v>0</v>
      </c>
      <c r="M11" s="261"/>
      <c r="N11" s="262">
        <f>'Salary Breakdown'!$M11*'Salary Breakdown'!$J11-'Salary Breakdown'!$L11</f>
        <v>0</v>
      </c>
      <c r="O11" s="263">
        <f>+'Salary Breakdown'!$N11+'Salary Breakdown'!$L11</f>
        <v>0</v>
      </c>
    </row>
    <row r="12" spans="1:15" x14ac:dyDescent="0.25">
      <c r="A12" s="288"/>
      <c r="B12" s="289"/>
      <c r="C12" s="290"/>
      <c r="D12" s="291"/>
      <c r="E12" s="292"/>
      <c r="F12" s="290"/>
      <c r="G12" s="293"/>
      <c r="H12" s="293"/>
      <c r="I12" s="293"/>
      <c r="J12" s="254">
        <f t="shared" si="0"/>
        <v>0</v>
      </c>
      <c r="K12" s="260"/>
      <c r="L12" s="256">
        <f t="shared" si="1"/>
        <v>0</v>
      </c>
      <c r="M12" s="261"/>
      <c r="N12" s="262">
        <f>'Salary Breakdown'!$M12*'Salary Breakdown'!$J12-'Salary Breakdown'!$L12</f>
        <v>0</v>
      </c>
      <c r="O12" s="263">
        <f>+'Salary Breakdown'!$N12+'Salary Breakdown'!$L12</f>
        <v>0</v>
      </c>
    </row>
    <row r="13" spans="1:15" x14ac:dyDescent="0.25">
      <c r="A13" s="288"/>
      <c r="B13" s="289"/>
      <c r="C13" s="290"/>
      <c r="D13" s="291"/>
      <c r="E13" s="292"/>
      <c r="F13" s="290"/>
      <c r="G13" s="293"/>
      <c r="H13" s="293"/>
      <c r="I13" s="293"/>
      <c r="J13" s="254">
        <f t="shared" si="0"/>
        <v>0</v>
      </c>
      <c r="K13" s="260"/>
      <c r="L13" s="256">
        <f t="shared" si="1"/>
        <v>0</v>
      </c>
      <c r="M13" s="261"/>
      <c r="N13" s="262">
        <f>'Salary Breakdown'!$M13*'Salary Breakdown'!$J13-'Salary Breakdown'!$L13</f>
        <v>0</v>
      </c>
      <c r="O13" s="263">
        <f>+'Salary Breakdown'!$N13+'Salary Breakdown'!$L13</f>
        <v>0</v>
      </c>
    </row>
    <row r="14" spans="1:15" x14ac:dyDescent="0.25">
      <c r="A14" s="288"/>
      <c r="B14" s="289"/>
      <c r="C14" s="290"/>
      <c r="D14" s="291"/>
      <c r="E14" s="292"/>
      <c r="F14" s="290"/>
      <c r="G14" s="293"/>
      <c r="H14" s="293"/>
      <c r="I14" s="293"/>
      <c r="J14" s="254">
        <f t="shared" si="0"/>
        <v>0</v>
      </c>
      <c r="K14" s="260"/>
      <c r="L14" s="256">
        <f t="shared" si="1"/>
        <v>0</v>
      </c>
      <c r="M14" s="261"/>
      <c r="N14" s="262">
        <f>'Salary Breakdown'!$M14*'Salary Breakdown'!$J14-'Salary Breakdown'!$L14</f>
        <v>0</v>
      </c>
      <c r="O14" s="263">
        <f>+'Salary Breakdown'!$N14+'Salary Breakdown'!$L14</f>
        <v>0</v>
      </c>
    </row>
    <row r="15" spans="1:15" x14ac:dyDescent="0.25">
      <c r="A15" s="288"/>
      <c r="B15" s="289"/>
      <c r="C15" s="290"/>
      <c r="D15" s="291"/>
      <c r="E15" s="292"/>
      <c r="F15" s="290"/>
      <c r="G15" s="293"/>
      <c r="H15" s="293"/>
      <c r="I15" s="293"/>
      <c r="J15" s="254">
        <f t="shared" si="0"/>
        <v>0</v>
      </c>
      <c r="K15" s="260"/>
      <c r="L15" s="256">
        <f t="shared" si="1"/>
        <v>0</v>
      </c>
      <c r="M15" s="261"/>
      <c r="N15" s="262">
        <f>'Salary Breakdown'!$M15*'Salary Breakdown'!$J15-'Salary Breakdown'!$L15</f>
        <v>0</v>
      </c>
      <c r="O15" s="263">
        <f>+'Salary Breakdown'!$N15+'Salary Breakdown'!$L15</f>
        <v>0</v>
      </c>
    </row>
    <row r="16" spans="1:15" x14ac:dyDescent="0.25">
      <c r="A16" s="288"/>
      <c r="B16" s="289"/>
      <c r="C16" s="290"/>
      <c r="D16" s="291"/>
      <c r="E16" s="292"/>
      <c r="F16" s="290"/>
      <c r="G16" s="293"/>
      <c r="H16" s="293"/>
      <c r="I16" s="293"/>
      <c r="J16" s="254">
        <f t="shared" si="0"/>
        <v>0</v>
      </c>
      <c r="K16" s="260"/>
      <c r="L16" s="256">
        <f t="shared" si="1"/>
        <v>0</v>
      </c>
      <c r="M16" s="261"/>
      <c r="N16" s="262">
        <f>'Salary Breakdown'!$M16*'Salary Breakdown'!$J16-'Salary Breakdown'!$L16</f>
        <v>0</v>
      </c>
      <c r="O16" s="263">
        <f>+'Salary Breakdown'!$N16+'Salary Breakdown'!$L16</f>
        <v>0</v>
      </c>
    </row>
    <row r="17" spans="1:15" x14ac:dyDescent="0.25">
      <c r="A17" s="288"/>
      <c r="B17" s="289"/>
      <c r="C17" s="290"/>
      <c r="D17" s="291"/>
      <c r="E17" s="292"/>
      <c r="F17" s="290"/>
      <c r="G17" s="293"/>
      <c r="H17" s="293"/>
      <c r="I17" s="293"/>
      <c r="J17" s="254">
        <f t="shared" si="0"/>
        <v>0</v>
      </c>
      <c r="K17" s="260"/>
      <c r="L17" s="256">
        <f t="shared" si="1"/>
        <v>0</v>
      </c>
      <c r="M17" s="261"/>
      <c r="N17" s="262">
        <f>'Salary Breakdown'!$M17*'Salary Breakdown'!$J17-'Salary Breakdown'!$L17</f>
        <v>0</v>
      </c>
      <c r="O17" s="263">
        <f>+'Salary Breakdown'!$N17+'Salary Breakdown'!$L17</f>
        <v>0</v>
      </c>
    </row>
    <row r="18" spans="1:15" x14ac:dyDescent="0.25">
      <c r="A18" s="288"/>
      <c r="B18" s="289"/>
      <c r="C18" s="290"/>
      <c r="D18" s="291"/>
      <c r="E18" s="292"/>
      <c r="F18" s="290"/>
      <c r="G18" s="293"/>
      <c r="H18" s="293"/>
      <c r="I18" s="293"/>
      <c r="J18" s="254">
        <f t="shared" si="0"/>
        <v>0</v>
      </c>
      <c r="K18" s="260"/>
      <c r="L18" s="256">
        <f t="shared" si="1"/>
        <v>0</v>
      </c>
      <c r="M18" s="261"/>
      <c r="N18" s="262">
        <f>'Salary Breakdown'!$M18*'Salary Breakdown'!$J18-'Salary Breakdown'!$L18</f>
        <v>0</v>
      </c>
      <c r="O18" s="263">
        <f>+'Salary Breakdown'!$N18+'Salary Breakdown'!$L18</f>
        <v>0</v>
      </c>
    </row>
    <row r="19" spans="1:15" x14ac:dyDescent="0.25">
      <c r="A19" s="288"/>
      <c r="B19" s="289"/>
      <c r="C19" s="290"/>
      <c r="D19" s="291"/>
      <c r="E19" s="292"/>
      <c r="F19" s="290"/>
      <c r="G19" s="293"/>
      <c r="H19" s="293"/>
      <c r="I19" s="293"/>
      <c r="J19" s="254">
        <f t="shared" si="0"/>
        <v>0</v>
      </c>
      <c r="K19" s="260"/>
      <c r="L19" s="256">
        <f t="shared" si="1"/>
        <v>0</v>
      </c>
      <c r="M19" s="261"/>
      <c r="N19" s="262">
        <f>'Salary Breakdown'!$M19*'Salary Breakdown'!$J19-'Salary Breakdown'!$L19</f>
        <v>0</v>
      </c>
      <c r="O19" s="263">
        <f>+'Salary Breakdown'!$N19+'Salary Breakdown'!$L19</f>
        <v>0</v>
      </c>
    </row>
    <row r="20" spans="1:15" x14ac:dyDescent="0.25">
      <c r="A20" s="288"/>
      <c r="B20" s="289"/>
      <c r="C20" s="290"/>
      <c r="D20" s="291"/>
      <c r="E20" s="292"/>
      <c r="F20" s="290"/>
      <c r="G20" s="293"/>
      <c r="H20" s="293"/>
      <c r="I20" s="293"/>
      <c r="J20" s="254">
        <f t="shared" si="0"/>
        <v>0</v>
      </c>
      <c r="K20" s="260"/>
      <c r="L20" s="256">
        <f t="shared" si="1"/>
        <v>0</v>
      </c>
      <c r="M20" s="261"/>
      <c r="N20" s="262">
        <f>'Salary Breakdown'!$M20*'Salary Breakdown'!$J20-'Salary Breakdown'!$L20</f>
        <v>0</v>
      </c>
      <c r="O20" s="263">
        <f>+'Salary Breakdown'!$N20+'Salary Breakdown'!$L20</f>
        <v>0</v>
      </c>
    </row>
    <row r="21" spans="1:15" x14ac:dyDescent="0.25">
      <c r="A21" s="288"/>
      <c r="B21" s="289"/>
      <c r="C21" s="290"/>
      <c r="D21" s="291"/>
      <c r="E21" s="292"/>
      <c r="F21" s="290"/>
      <c r="G21" s="293"/>
      <c r="H21" s="293"/>
      <c r="I21" s="293"/>
      <c r="J21" s="254">
        <f t="shared" si="0"/>
        <v>0</v>
      </c>
      <c r="K21" s="260"/>
      <c r="L21" s="256">
        <f t="shared" si="1"/>
        <v>0</v>
      </c>
      <c r="M21" s="261"/>
      <c r="N21" s="262">
        <f>'Salary Breakdown'!$M21*'Salary Breakdown'!$J21-'Salary Breakdown'!$L21</f>
        <v>0</v>
      </c>
      <c r="O21" s="263">
        <f>+'Salary Breakdown'!$N21+'Salary Breakdown'!$L21</f>
        <v>0</v>
      </c>
    </row>
    <row r="22" spans="1:15" x14ac:dyDescent="0.25">
      <c r="A22" s="288"/>
      <c r="B22" s="289"/>
      <c r="C22" s="290"/>
      <c r="D22" s="291"/>
      <c r="E22" s="292"/>
      <c r="F22" s="290"/>
      <c r="G22" s="293"/>
      <c r="H22" s="293"/>
      <c r="I22" s="293"/>
      <c r="J22" s="254">
        <f t="shared" si="0"/>
        <v>0</v>
      </c>
      <c r="K22" s="260"/>
      <c r="L22" s="256">
        <f t="shared" si="1"/>
        <v>0</v>
      </c>
      <c r="M22" s="261"/>
      <c r="N22" s="262">
        <f>'Salary Breakdown'!$M22*'Salary Breakdown'!$J22-'Salary Breakdown'!$L22</f>
        <v>0</v>
      </c>
      <c r="O22" s="263">
        <f>+'Salary Breakdown'!$N22+'Salary Breakdown'!$L22</f>
        <v>0</v>
      </c>
    </row>
    <row r="23" spans="1:15" x14ac:dyDescent="0.25">
      <c r="A23" s="288"/>
      <c r="B23" s="289"/>
      <c r="C23" s="290"/>
      <c r="D23" s="291"/>
      <c r="E23" s="292"/>
      <c r="F23" s="290"/>
      <c r="G23" s="293"/>
      <c r="H23" s="293"/>
      <c r="I23" s="293"/>
      <c r="J23" s="254">
        <f t="shared" si="0"/>
        <v>0</v>
      </c>
      <c r="K23" s="260"/>
      <c r="L23" s="256">
        <f t="shared" si="1"/>
        <v>0</v>
      </c>
      <c r="M23" s="261"/>
      <c r="N23" s="262">
        <f>'Salary Breakdown'!$M23*'Salary Breakdown'!$J23-'Salary Breakdown'!$L23</f>
        <v>0</v>
      </c>
      <c r="O23" s="263">
        <f>+'Salary Breakdown'!$N23+'Salary Breakdown'!$L23</f>
        <v>0</v>
      </c>
    </row>
    <row r="24" spans="1:15" x14ac:dyDescent="0.25">
      <c r="A24" s="288"/>
      <c r="B24" s="289"/>
      <c r="C24" s="290"/>
      <c r="D24" s="291"/>
      <c r="E24" s="292"/>
      <c r="F24" s="290"/>
      <c r="G24" s="293"/>
      <c r="H24" s="293"/>
      <c r="I24" s="293"/>
      <c r="J24" s="254">
        <f t="shared" si="0"/>
        <v>0</v>
      </c>
      <c r="K24" s="260"/>
      <c r="L24" s="256">
        <f t="shared" si="1"/>
        <v>0</v>
      </c>
      <c r="M24" s="261"/>
      <c r="N24" s="262">
        <f>'Salary Breakdown'!$M24*'Salary Breakdown'!$J24-'Salary Breakdown'!$L24</f>
        <v>0</v>
      </c>
      <c r="O24" s="263">
        <f>+'Salary Breakdown'!$N24+'Salary Breakdown'!$L24</f>
        <v>0</v>
      </c>
    </row>
    <row r="25" spans="1:15" x14ac:dyDescent="0.25">
      <c r="A25" s="288"/>
      <c r="B25" s="289"/>
      <c r="C25" s="290"/>
      <c r="D25" s="291"/>
      <c r="E25" s="292"/>
      <c r="F25" s="290"/>
      <c r="G25" s="293"/>
      <c r="H25" s="293"/>
      <c r="I25" s="293"/>
      <c r="J25" s="254">
        <f t="shared" si="0"/>
        <v>0</v>
      </c>
      <c r="K25" s="260"/>
      <c r="L25" s="256">
        <f t="shared" si="1"/>
        <v>0</v>
      </c>
      <c r="M25" s="261"/>
      <c r="N25" s="262">
        <f>'Salary Breakdown'!$M25*'Salary Breakdown'!$J25-'Salary Breakdown'!$L25</f>
        <v>0</v>
      </c>
      <c r="O25" s="263">
        <f>+'Salary Breakdown'!$N25+'Salary Breakdown'!$L25</f>
        <v>0</v>
      </c>
    </row>
    <row r="26" spans="1:15" x14ac:dyDescent="0.25">
      <c r="A26" s="288"/>
      <c r="B26" s="289"/>
      <c r="C26" s="290"/>
      <c r="D26" s="291"/>
      <c r="E26" s="292"/>
      <c r="F26" s="290"/>
      <c r="G26" s="293"/>
      <c r="H26" s="293"/>
      <c r="I26" s="293"/>
      <c r="J26" s="254">
        <f t="shared" si="0"/>
        <v>0</v>
      </c>
      <c r="K26" s="260"/>
      <c r="L26" s="256">
        <f t="shared" si="1"/>
        <v>0</v>
      </c>
      <c r="M26" s="261"/>
      <c r="N26" s="262">
        <f>'Salary Breakdown'!$M26*'Salary Breakdown'!$J26-'Salary Breakdown'!$L26</f>
        <v>0</v>
      </c>
      <c r="O26" s="263">
        <f>+'Salary Breakdown'!$N26+'Salary Breakdown'!$L26</f>
        <v>0</v>
      </c>
    </row>
    <row r="27" spans="1:15" ht="15.75" thickBot="1" x14ac:dyDescent="0.3">
      <c r="A27" s="294"/>
      <c r="B27" s="295"/>
      <c r="C27" s="296"/>
      <c r="D27" s="297"/>
      <c r="E27" s="298"/>
      <c r="F27" s="296"/>
      <c r="G27" s="299"/>
      <c r="H27" s="299"/>
      <c r="I27" s="299"/>
      <c r="J27" s="264">
        <f t="shared" si="0"/>
        <v>0</v>
      </c>
      <c r="K27" s="265"/>
      <c r="L27" s="266">
        <f t="shared" si="1"/>
        <v>0</v>
      </c>
      <c r="M27" s="267"/>
      <c r="N27" s="268">
        <f>'Salary Breakdown'!$M27*'Salary Breakdown'!$J27-'Salary Breakdown'!$L27</f>
        <v>0</v>
      </c>
      <c r="O27" s="269">
        <f>+'Salary Breakdown'!$N27+'Salary Breakdown'!$L27</f>
        <v>0</v>
      </c>
    </row>
    <row r="28" spans="1:15" ht="16.5" thickTop="1" thickBot="1" x14ac:dyDescent="0.3">
      <c r="A28" s="300" t="str">
        <f>+ "Subtotal " &amp; A6</f>
        <v>Subtotal SUPPORTIVE SERVICES</v>
      </c>
      <c r="B28" s="301"/>
      <c r="C28" s="252"/>
      <c r="D28" s="252"/>
      <c r="E28" s="252"/>
      <c r="F28" s="252"/>
      <c r="G28" s="252"/>
      <c r="H28" s="252"/>
      <c r="I28" s="252"/>
      <c r="J28" s="252"/>
      <c r="K28" s="252"/>
      <c r="L28" s="270">
        <f>SUM(L7:L27)</f>
        <v>13000</v>
      </c>
      <c r="M28" s="271"/>
      <c r="N28" s="253">
        <f>SUBTOTAL(109,N7:N27)</f>
        <v>39000</v>
      </c>
      <c r="O28" s="272">
        <f>SUBTOTAL(109,O7:O27)</f>
        <v>52000</v>
      </c>
    </row>
    <row r="29" spans="1:15" ht="15.75" thickBot="1" x14ac:dyDescent="0.3">
      <c r="A29" s="381" t="s">
        <v>245</v>
      </c>
      <c r="B29" s="382"/>
      <c r="C29" s="382"/>
      <c r="D29" s="382"/>
      <c r="E29" s="382"/>
      <c r="F29" s="382"/>
      <c r="G29" s="382"/>
      <c r="H29" s="382"/>
      <c r="I29" s="382"/>
      <c r="J29" s="382"/>
      <c r="K29" s="382"/>
      <c r="L29" s="382"/>
      <c r="M29" s="382"/>
      <c r="N29" s="382"/>
      <c r="O29" s="383"/>
    </row>
    <row r="30" spans="1:15" x14ac:dyDescent="0.25">
      <c r="A30" s="302"/>
      <c r="B30" s="303"/>
      <c r="C30" s="304"/>
      <c r="D30" s="305"/>
      <c r="E30" s="306"/>
      <c r="F30" s="304"/>
      <c r="G30" s="307"/>
      <c r="H30" s="307"/>
      <c r="I30" s="307"/>
      <c r="J30" s="308">
        <f>+SUM('Salary Breakdown'!$E30:$I30,'Salary Breakdown'!$C30)</f>
        <v>0</v>
      </c>
      <c r="K30" s="309"/>
      <c r="L30" s="256">
        <f>J30*K30</f>
        <v>0</v>
      </c>
      <c r="M30" s="257"/>
      <c r="N30" s="258">
        <f>'Salary Breakdown'!$M30*'Salary Breakdown'!$J30-'Salary Breakdown'!$L30</f>
        <v>0</v>
      </c>
      <c r="O30" s="259">
        <f>+'Salary Breakdown'!$N30+'Salary Breakdown'!$L30</f>
        <v>0</v>
      </c>
    </row>
    <row r="31" spans="1:15" x14ac:dyDescent="0.25">
      <c r="A31" s="288"/>
      <c r="B31" s="289"/>
      <c r="C31" s="290"/>
      <c r="D31" s="291"/>
      <c r="E31" s="292"/>
      <c r="F31" s="290"/>
      <c r="G31" s="293"/>
      <c r="H31" s="293"/>
      <c r="I31" s="293"/>
      <c r="J31" s="310">
        <f>+SUM('Salary Breakdown'!$E31:$I31,'Salary Breakdown'!$C31)</f>
        <v>0</v>
      </c>
      <c r="K31" s="260"/>
      <c r="L31" s="256">
        <f t="shared" ref="L31:L50" si="2">J31*K31</f>
        <v>0</v>
      </c>
      <c r="M31" s="261"/>
      <c r="N31" s="262">
        <f>'Salary Breakdown'!$M31*'Salary Breakdown'!$J31-'Salary Breakdown'!$L31</f>
        <v>0</v>
      </c>
      <c r="O31" s="263">
        <f>+'Salary Breakdown'!$N31+'Salary Breakdown'!$L31</f>
        <v>0</v>
      </c>
    </row>
    <row r="32" spans="1:15" x14ac:dyDescent="0.25">
      <c r="A32" s="288"/>
      <c r="B32" s="289"/>
      <c r="C32" s="290"/>
      <c r="D32" s="291"/>
      <c r="E32" s="292"/>
      <c r="F32" s="290"/>
      <c r="G32" s="293"/>
      <c r="H32" s="293"/>
      <c r="I32" s="293"/>
      <c r="J32" s="310">
        <f>+SUM('Salary Breakdown'!$E32:$I32,'Salary Breakdown'!$C32)</f>
        <v>0</v>
      </c>
      <c r="K32" s="260"/>
      <c r="L32" s="256">
        <f t="shared" si="2"/>
        <v>0</v>
      </c>
      <c r="M32" s="261"/>
      <c r="N32" s="262">
        <f>'Salary Breakdown'!$M32*'Salary Breakdown'!$J32-'Salary Breakdown'!$L32</f>
        <v>0</v>
      </c>
      <c r="O32" s="263">
        <f>+'Salary Breakdown'!$N32+'Salary Breakdown'!$L32</f>
        <v>0</v>
      </c>
    </row>
    <row r="33" spans="1:15" x14ac:dyDescent="0.25">
      <c r="A33" s="288"/>
      <c r="B33" s="289"/>
      <c r="C33" s="290"/>
      <c r="D33" s="291"/>
      <c r="E33" s="292"/>
      <c r="F33" s="290"/>
      <c r="G33" s="293"/>
      <c r="H33" s="293"/>
      <c r="I33" s="293"/>
      <c r="J33" s="310">
        <f>+SUM('Salary Breakdown'!$E33:$I33,'Salary Breakdown'!$C33)</f>
        <v>0</v>
      </c>
      <c r="K33" s="260"/>
      <c r="L33" s="256">
        <f t="shared" si="2"/>
        <v>0</v>
      </c>
      <c r="M33" s="261"/>
      <c r="N33" s="262">
        <f>'Salary Breakdown'!$M33*'Salary Breakdown'!$J33-'Salary Breakdown'!$L33</f>
        <v>0</v>
      </c>
      <c r="O33" s="263">
        <f>+'Salary Breakdown'!$N33+'Salary Breakdown'!$L33</f>
        <v>0</v>
      </c>
    </row>
    <row r="34" spans="1:15" x14ac:dyDescent="0.25">
      <c r="A34" s="288"/>
      <c r="B34" s="289"/>
      <c r="C34" s="290"/>
      <c r="D34" s="291"/>
      <c r="E34" s="292"/>
      <c r="F34" s="290"/>
      <c r="G34" s="293"/>
      <c r="H34" s="293"/>
      <c r="I34" s="293"/>
      <c r="J34" s="310">
        <f>+SUM('Salary Breakdown'!$E34:$I34,'Salary Breakdown'!$C34)</f>
        <v>0</v>
      </c>
      <c r="K34" s="260"/>
      <c r="L34" s="256">
        <f t="shared" si="2"/>
        <v>0</v>
      </c>
      <c r="M34" s="261"/>
      <c r="N34" s="262">
        <f>'Salary Breakdown'!$M34*'Salary Breakdown'!$J34-'Salary Breakdown'!$L34</f>
        <v>0</v>
      </c>
      <c r="O34" s="263">
        <f>+'Salary Breakdown'!$N34+'Salary Breakdown'!$L34</f>
        <v>0</v>
      </c>
    </row>
    <row r="35" spans="1:15" x14ac:dyDescent="0.25">
      <c r="A35" s="288"/>
      <c r="B35" s="289"/>
      <c r="C35" s="290"/>
      <c r="D35" s="291"/>
      <c r="E35" s="292"/>
      <c r="F35" s="290"/>
      <c r="G35" s="293"/>
      <c r="H35" s="293"/>
      <c r="I35" s="293"/>
      <c r="J35" s="310">
        <f>+SUM('Salary Breakdown'!$E35:$I35,'Salary Breakdown'!$C35)</f>
        <v>0</v>
      </c>
      <c r="K35" s="260"/>
      <c r="L35" s="256">
        <f t="shared" si="2"/>
        <v>0</v>
      </c>
      <c r="M35" s="261"/>
      <c r="N35" s="262">
        <f>'Salary Breakdown'!$M35*'Salary Breakdown'!$J35-'Salary Breakdown'!$L35</f>
        <v>0</v>
      </c>
      <c r="O35" s="263">
        <f>+'Salary Breakdown'!$N35+'Salary Breakdown'!$L35</f>
        <v>0</v>
      </c>
    </row>
    <row r="36" spans="1:15" x14ac:dyDescent="0.25">
      <c r="A36" s="288"/>
      <c r="B36" s="289"/>
      <c r="C36" s="290"/>
      <c r="D36" s="291"/>
      <c r="E36" s="292"/>
      <c r="F36" s="290"/>
      <c r="G36" s="293"/>
      <c r="H36" s="293"/>
      <c r="I36" s="293"/>
      <c r="J36" s="310">
        <f>+SUM('Salary Breakdown'!$E36:$I36,'Salary Breakdown'!$C36)</f>
        <v>0</v>
      </c>
      <c r="K36" s="260"/>
      <c r="L36" s="256">
        <f t="shared" si="2"/>
        <v>0</v>
      </c>
      <c r="M36" s="261"/>
      <c r="N36" s="262">
        <f>'Salary Breakdown'!$M36*'Salary Breakdown'!$J36-'Salary Breakdown'!$L36</f>
        <v>0</v>
      </c>
      <c r="O36" s="263">
        <f>+'Salary Breakdown'!$N36+'Salary Breakdown'!$L36</f>
        <v>0</v>
      </c>
    </row>
    <row r="37" spans="1:15" x14ac:dyDescent="0.25">
      <c r="A37" s="288"/>
      <c r="B37" s="289"/>
      <c r="C37" s="290"/>
      <c r="D37" s="291"/>
      <c r="E37" s="292"/>
      <c r="F37" s="290"/>
      <c r="G37" s="293"/>
      <c r="H37" s="293"/>
      <c r="I37" s="293"/>
      <c r="J37" s="310">
        <f>+SUM('Salary Breakdown'!$E37:$I37,'Salary Breakdown'!$C37)</f>
        <v>0</v>
      </c>
      <c r="K37" s="260"/>
      <c r="L37" s="256">
        <f t="shared" si="2"/>
        <v>0</v>
      </c>
      <c r="M37" s="261"/>
      <c r="N37" s="262">
        <f>'Salary Breakdown'!$M37*'Salary Breakdown'!$J37-'Salary Breakdown'!$L37</f>
        <v>0</v>
      </c>
      <c r="O37" s="263">
        <f>+'Salary Breakdown'!$N37+'Salary Breakdown'!$L37</f>
        <v>0</v>
      </c>
    </row>
    <row r="38" spans="1:15" x14ac:dyDescent="0.25">
      <c r="A38" s="288"/>
      <c r="B38" s="289"/>
      <c r="C38" s="290"/>
      <c r="D38" s="291"/>
      <c r="E38" s="292"/>
      <c r="F38" s="290"/>
      <c r="G38" s="293"/>
      <c r="H38" s="293"/>
      <c r="I38" s="293"/>
      <c r="J38" s="310">
        <f>+SUM('Salary Breakdown'!$E38:$I38,'Salary Breakdown'!$C38)</f>
        <v>0</v>
      </c>
      <c r="K38" s="260"/>
      <c r="L38" s="256">
        <f t="shared" si="2"/>
        <v>0</v>
      </c>
      <c r="M38" s="261"/>
      <c r="N38" s="262">
        <f>'Salary Breakdown'!$M38*'Salary Breakdown'!$J38-'Salary Breakdown'!$L38</f>
        <v>0</v>
      </c>
      <c r="O38" s="263">
        <f>+'Salary Breakdown'!$N38+'Salary Breakdown'!$L38</f>
        <v>0</v>
      </c>
    </row>
    <row r="39" spans="1:15" x14ac:dyDescent="0.25">
      <c r="A39" s="288"/>
      <c r="B39" s="289"/>
      <c r="C39" s="290"/>
      <c r="D39" s="291"/>
      <c r="E39" s="292"/>
      <c r="F39" s="290"/>
      <c r="G39" s="293"/>
      <c r="H39" s="293"/>
      <c r="I39" s="293"/>
      <c r="J39" s="310">
        <f>+SUM('Salary Breakdown'!$E39:$I39,'Salary Breakdown'!$C39)</f>
        <v>0</v>
      </c>
      <c r="K39" s="260"/>
      <c r="L39" s="256">
        <f t="shared" si="2"/>
        <v>0</v>
      </c>
      <c r="M39" s="261"/>
      <c r="N39" s="262">
        <f>'Salary Breakdown'!$M39*'Salary Breakdown'!$J39-'Salary Breakdown'!$L39</f>
        <v>0</v>
      </c>
      <c r="O39" s="263">
        <f>+'Salary Breakdown'!$N39+'Salary Breakdown'!$L39</f>
        <v>0</v>
      </c>
    </row>
    <row r="40" spans="1:15" x14ac:dyDescent="0.25">
      <c r="A40" s="288"/>
      <c r="B40" s="289"/>
      <c r="C40" s="290"/>
      <c r="D40" s="291"/>
      <c r="E40" s="292"/>
      <c r="F40" s="290"/>
      <c r="G40" s="293"/>
      <c r="H40" s="293"/>
      <c r="I40" s="293"/>
      <c r="J40" s="310">
        <f>+SUM('Salary Breakdown'!$E40:$I40,'Salary Breakdown'!$C40)</f>
        <v>0</v>
      </c>
      <c r="K40" s="260"/>
      <c r="L40" s="256">
        <f t="shared" si="2"/>
        <v>0</v>
      </c>
      <c r="M40" s="261"/>
      <c r="N40" s="262">
        <f>'Salary Breakdown'!$M40*'Salary Breakdown'!$J40-'Salary Breakdown'!$L40</f>
        <v>0</v>
      </c>
      <c r="O40" s="263">
        <f>+'Salary Breakdown'!$N40+'Salary Breakdown'!$L40</f>
        <v>0</v>
      </c>
    </row>
    <row r="41" spans="1:15" x14ac:dyDescent="0.25">
      <c r="A41" s="288"/>
      <c r="B41" s="289"/>
      <c r="C41" s="290"/>
      <c r="D41" s="291"/>
      <c r="E41" s="292"/>
      <c r="F41" s="290"/>
      <c r="G41" s="293"/>
      <c r="H41" s="293"/>
      <c r="I41" s="293"/>
      <c r="J41" s="310">
        <f>+SUM('Salary Breakdown'!$E41:$I41,'Salary Breakdown'!$C41)</f>
        <v>0</v>
      </c>
      <c r="K41" s="260"/>
      <c r="L41" s="256">
        <f t="shared" si="2"/>
        <v>0</v>
      </c>
      <c r="M41" s="261"/>
      <c r="N41" s="262">
        <f>'Salary Breakdown'!$M41*'Salary Breakdown'!$J41-'Salary Breakdown'!$L41</f>
        <v>0</v>
      </c>
      <c r="O41" s="263">
        <f>+'Salary Breakdown'!$N41+'Salary Breakdown'!$L41</f>
        <v>0</v>
      </c>
    </row>
    <row r="42" spans="1:15" x14ac:dyDescent="0.25">
      <c r="A42" s="288"/>
      <c r="B42" s="289"/>
      <c r="C42" s="290"/>
      <c r="D42" s="291"/>
      <c r="E42" s="292"/>
      <c r="F42" s="290"/>
      <c r="G42" s="293"/>
      <c r="H42" s="293"/>
      <c r="I42" s="293"/>
      <c r="J42" s="310">
        <f>+SUM('Salary Breakdown'!$E42:$I42,'Salary Breakdown'!$C42)</f>
        <v>0</v>
      </c>
      <c r="K42" s="260"/>
      <c r="L42" s="256">
        <f t="shared" si="2"/>
        <v>0</v>
      </c>
      <c r="M42" s="261"/>
      <c r="N42" s="262">
        <f>'Salary Breakdown'!$M42*'Salary Breakdown'!$J42-'Salary Breakdown'!$L42</f>
        <v>0</v>
      </c>
      <c r="O42" s="263">
        <f>+'Salary Breakdown'!$N42+'Salary Breakdown'!$L42</f>
        <v>0</v>
      </c>
    </row>
    <row r="43" spans="1:15" x14ac:dyDescent="0.25">
      <c r="A43" s="288"/>
      <c r="B43" s="289"/>
      <c r="C43" s="290"/>
      <c r="D43" s="291"/>
      <c r="E43" s="292"/>
      <c r="F43" s="290"/>
      <c r="G43" s="293"/>
      <c r="H43" s="293"/>
      <c r="I43" s="293"/>
      <c r="J43" s="310">
        <f>+SUM('Salary Breakdown'!$E43:$I43,'Salary Breakdown'!$C43)</f>
        <v>0</v>
      </c>
      <c r="K43" s="260"/>
      <c r="L43" s="256">
        <f t="shared" si="2"/>
        <v>0</v>
      </c>
      <c r="M43" s="261"/>
      <c r="N43" s="262">
        <f>'Salary Breakdown'!$M43*'Salary Breakdown'!$J43-'Salary Breakdown'!$L43</f>
        <v>0</v>
      </c>
      <c r="O43" s="263">
        <f>+'Salary Breakdown'!$N43+'Salary Breakdown'!$L43</f>
        <v>0</v>
      </c>
    </row>
    <row r="44" spans="1:15" x14ac:dyDescent="0.25">
      <c r="A44" s="288"/>
      <c r="B44" s="289"/>
      <c r="C44" s="290"/>
      <c r="D44" s="291"/>
      <c r="E44" s="292"/>
      <c r="F44" s="290"/>
      <c r="G44" s="293"/>
      <c r="H44" s="293"/>
      <c r="I44" s="293"/>
      <c r="J44" s="310">
        <f>+SUM('Salary Breakdown'!$E44:$I44,'Salary Breakdown'!$C44)</f>
        <v>0</v>
      </c>
      <c r="K44" s="260"/>
      <c r="L44" s="256">
        <f t="shared" si="2"/>
        <v>0</v>
      </c>
      <c r="M44" s="261"/>
      <c r="N44" s="262">
        <f>'Salary Breakdown'!$M44*'Salary Breakdown'!$J44-'Salary Breakdown'!$L44</f>
        <v>0</v>
      </c>
      <c r="O44" s="263">
        <f>+'Salary Breakdown'!$N44+'Salary Breakdown'!$L44</f>
        <v>0</v>
      </c>
    </row>
    <row r="45" spans="1:15" x14ac:dyDescent="0.25">
      <c r="A45" s="288"/>
      <c r="B45" s="289"/>
      <c r="C45" s="290"/>
      <c r="D45" s="291"/>
      <c r="E45" s="292"/>
      <c r="F45" s="290"/>
      <c r="G45" s="293"/>
      <c r="H45" s="293"/>
      <c r="I45" s="293"/>
      <c r="J45" s="310">
        <f>+SUM('Salary Breakdown'!$E45:$I45,'Salary Breakdown'!$C45)</f>
        <v>0</v>
      </c>
      <c r="K45" s="260"/>
      <c r="L45" s="256">
        <f t="shared" si="2"/>
        <v>0</v>
      </c>
      <c r="M45" s="261"/>
      <c r="N45" s="262">
        <f>'Salary Breakdown'!$M45*'Salary Breakdown'!$J45-'Salary Breakdown'!$L45</f>
        <v>0</v>
      </c>
      <c r="O45" s="263">
        <f>+'Salary Breakdown'!$N45+'Salary Breakdown'!$L45</f>
        <v>0</v>
      </c>
    </row>
    <row r="46" spans="1:15" x14ac:dyDescent="0.25">
      <c r="A46" s="288"/>
      <c r="B46" s="289"/>
      <c r="C46" s="290"/>
      <c r="D46" s="291"/>
      <c r="E46" s="292"/>
      <c r="F46" s="290"/>
      <c r="G46" s="293"/>
      <c r="H46" s="293"/>
      <c r="I46" s="293"/>
      <c r="J46" s="310">
        <f>+SUM('Salary Breakdown'!$E46:$I46,'Salary Breakdown'!$C46)</f>
        <v>0</v>
      </c>
      <c r="K46" s="260"/>
      <c r="L46" s="256">
        <f t="shared" si="2"/>
        <v>0</v>
      </c>
      <c r="M46" s="261"/>
      <c r="N46" s="262">
        <f>'Salary Breakdown'!$M46*'Salary Breakdown'!$J46-'Salary Breakdown'!$L46</f>
        <v>0</v>
      </c>
      <c r="O46" s="263">
        <f>+'Salary Breakdown'!$N46+'Salary Breakdown'!$L46</f>
        <v>0</v>
      </c>
    </row>
    <row r="47" spans="1:15" x14ac:dyDescent="0.25">
      <c r="A47" s="288"/>
      <c r="B47" s="289"/>
      <c r="C47" s="290"/>
      <c r="D47" s="291"/>
      <c r="E47" s="292"/>
      <c r="F47" s="290"/>
      <c r="G47" s="293"/>
      <c r="H47" s="293"/>
      <c r="I47" s="293"/>
      <c r="J47" s="310">
        <f>+SUM('Salary Breakdown'!$E47:$I47,'Salary Breakdown'!$C47)</f>
        <v>0</v>
      </c>
      <c r="K47" s="260"/>
      <c r="L47" s="256">
        <f t="shared" si="2"/>
        <v>0</v>
      </c>
      <c r="M47" s="261"/>
      <c r="N47" s="262">
        <f>'Salary Breakdown'!$M47*'Salary Breakdown'!$J47-'Salary Breakdown'!$L47</f>
        <v>0</v>
      </c>
      <c r="O47" s="263">
        <f>+'Salary Breakdown'!$N47+'Salary Breakdown'!$L47</f>
        <v>0</v>
      </c>
    </row>
    <row r="48" spans="1:15" x14ac:dyDescent="0.25">
      <c r="A48" s="288"/>
      <c r="B48" s="289"/>
      <c r="C48" s="290"/>
      <c r="D48" s="291"/>
      <c r="E48" s="292"/>
      <c r="F48" s="290"/>
      <c r="G48" s="293"/>
      <c r="H48" s="293"/>
      <c r="I48" s="293"/>
      <c r="J48" s="310">
        <f>+SUM('Salary Breakdown'!$E48:$I48,'Salary Breakdown'!$C48)</f>
        <v>0</v>
      </c>
      <c r="K48" s="260"/>
      <c r="L48" s="256">
        <f t="shared" si="2"/>
        <v>0</v>
      </c>
      <c r="M48" s="261"/>
      <c r="N48" s="262">
        <f>'Salary Breakdown'!$M48*'Salary Breakdown'!$J48-'Salary Breakdown'!$L48</f>
        <v>0</v>
      </c>
      <c r="O48" s="263">
        <f>+'Salary Breakdown'!$N48+'Salary Breakdown'!$L48</f>
        <v>0</v>
      </c>
    </row>
    <row r="49" spans="1:15" x14ac:dyDescent="0.25">
      <c r="A49" s="288"/>
      <c r="B49" s="289"/>
      <c r="C49" s="290"/>
      <c r="D49" s="291"/>
      <c r="E49" s="292"/>
      <c r="F49" s="290"/>
      <c r="G49" s="293"/>
      <c r="H49" s="293"/>
      <c r="I49" s="293"/>
      <c r="J49" s="310">
        <f>+SUM('Salary Breakdown'!$E49:$I49,'Salary Breakdown'!$C49)</f>
        <v>0</v>
      </c>
      <c r="K49" s="260"/>
      <c r="L49" s="256">
        <f t="shared" si="2"/>
        <v>0</v>
      </c>
      <c r="M49" s="261"/>
      <c r="N49" s="262">
        <f>'Salary Breakdown'!$M49*'Salary Breakdown'!$J49-'Salary Breakdown'!$L49</f>
        <v>0</v>
      </c>
      <c r="O49" s="263">
        <f>+'Salary Breakdown'!$N49+'Salary Breakdown'!$L49</f>
        <v>0</v>
      </c>
    </row>
    <row r="50" spans="1:15" ht="15.75" thickBot="1" x14ac:dyDescent="0.3">
      <c r="A50" s="288"/>
      <c r="B50" s="289"/>
      <c r="C50" s="290"/>
      <c r="D50" s="291"/>
      <c r="E50" s="292"/>
      <c r="F50" s="290"/>
      <c r="G50" s="293"/>
      <c r="H50" s="293"/>
      <c r="I50" s="293"/>
      <c r="J50" s="310">
        <f>+SUM('Salary Breakdown'!$E50:$I50,'Salary Breakdown'!$C50)</f>
        <v>0</v>
      </c>
      <c r="K50" s="265"/>
      <c r="L50" s="266">
        <f t="shared" si="2"/>
        <v>0</v>
      </c>
      <c r="M50" s="261"/>
      <c r="N50" s="262">
        <f>'Salary Breakdown'!$M50*'Salary Breakdown'!$J50-'Salary Breakdown'!$L50</f>
        <v>0</v>
      </c>
      <c r="O50" s="263">
        <f>+'Salary Breakdown'!$N50+'Salary Breakdown'!$L50</f>
        <v>0</v>
      </c>
    </row>
    <row r="51" spans="1:15" ht="15.75" thickTop="1" x14ac:dyDescent="0.25">
      <c r="A51" s="311" t="str">
        <f>+ "Subtotal " &amp; A29</f>
        <v>Subtotal OPERATING COSTS</v>
      </c>
      <c r="B51" s="312"/>
      <c r="C51" s="108"/>
      <c r="D51" s="108"/>
      <c r="E51" s="108"/>
      <c r="F51" s="108"/>
      <c r="G51" s="108"/>
      <c r="H51" s="108"/>
      <c r="I51" s="108"/>
      <c r="J51" s="108"/>
      <c r="K51" s="108"/>
      <c r="L51" s="270">
        <f>SUM(L30:L50)</f>
        <v>0</v>
      </c>
      <c r="M51" s="313"/>
      <c r="N51" s="273">
        <f>SUBTOTAL(109,N30:N50)</f>
        <v>0</v>
      </c>
      <c r="O51" s="314">
        <f>SUBTOTAL(109,O30:O50)</f>
        <v>0</v>
      </c>
    </row>
  </sheetData>
  <sheetProtection insertRows="0" deleteRows="0"/>
  <mergeCells count="20">
    <mergeCell ref="A1:O1"/>
    <mergeCell ref="B2:C2"/>
    <mergeCell ref="D2:E2"/>
    <mergeCell ref="F2:H2"/>
    <mergeCell ref="J2:L2"/>
    <mergeCell ref="N4:N5"/>
    <mergeCell ref="O4:O5"/>
    <mergeCell ref="A6:O6"/>
    <mergeCell ref="A29:O29"/>
    <mergeCell ref="F4:F5"/>
    <mergeCell ref="G4:I4"/>
    <mergeCell ref="J4:J5"/>
    <mergeCell ref="K4:K5"/>
    <mergeCell ref="L4:L5"/>
    <mergeCell ref="M4:M5"/>
    <mergeCell ref="A4:A5"/>
    <mergeCell ref="B4:B5"/>
    <mergeCell ref="C4:C5"/>
    <mergeCell ref="D4:D5"/>
    <mergeCell ref="E4:E5"/>
  </mergeCells>
  <pageMargins left="0.25" right="0.25" top="0.75" bottom="0.75" header="0.3" footer="0.3"/>
  <pageSetup scale="53" fitToHeight="2" orientation="landscape"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C41"/>
  <sheetViews>
    <sheetView showGridLines="0" zoomScaleNormal="100" workbookViewId="0">
      <selection activeCell="C4" sqref="C4"/>
    </sheetView>
  </sheetViews>
  <sheetFormatPr defaultRowHeight="15" x14ac:dyDescent="0.25"/>
  <cols>
    <col min="1" max="1" width="27.7109375" customWidth="1"/>
    <col min="2" max="2" width="23.140625" customWidth="1"/>
    <col min="3" max="3" width="24.140625" customWidth="1"/>
  </cols>
  <sheetData>
    <row r="1" spans="1:3" s="36" customFormat="1" ht="18.75" x14ac:dyDescent="0.25">
      <c r="A1" s="26">
        <f>+'Basic Grant Information'!B1</f>
        <v>0</v>
      </c>
    </row>
    <row r="2" spans="1:3" s="36" customFormat="1" ht="18.75" x14ac:dyDescent="0.25">
      <c r="A2" s="26">
        <f>+'Basic Grant Information'!B7</f>
        <v>0</v>
      </c>
      <c r="B2" s="26"/>
      <c r="C2" s="35"/>
    </row>
    <row r="3" spans="1:3" s="36" customFormat="1" ht="18.75" x14ac:dyDescent="0.25">
      <c r="A3" s="35"/>
      <c r="B3" s="26"/>
      <c r="C3" s="35"/>
    </row>
    <row r="4" spans="1:3" ht="51.75" customHeight="1" x14ac:dyDescent="0.25">
      <c r="A4" s="395" t="s">
        <v>354</v>
      </c>
      <c r="B4" s="395"/>
    </row>
    <row r="6" spans="1:3" ht="18.75" x14ac:dyDescent="0.3">
      <c r="A6" s="394" t="s">
        <v>138</v>
      </c>
      <c r="B6" s="394"/>
    </row>
    <row r="7" spans="1:3" x14ac:dyDescent="0.25">
      <c r="A7" s="20" t="s">
        <v>135</v>
      </c>
      <c r="B7" s="32"/>
    </row>
    <row r="8" spans="1:3" ht="15.75" x14ac:dyDescent="0.25">
      <c r="A8" s="392" t="s">
        <v>136</v>
      </c>
      <c r="B8" s="393"/>
    </row>
    <row r="9" spans="1:3" x14ac:dyDescent="0.25">
      <c r="A9" s="77" t="s">
        <v>5</v>
      </c>
      <c r="B9" s="32"/>
    </row>
    <row r="10" spans="1:3" x14ac:dyDescent="0.25">
      <c r="A10" s="78" t="s">
        <v>6</v>
      </c>
      <c r="B10" s="32"/>
    </row>
    <row r="11" spans="1:3" x14ac:dyDescent="0.25">
      <c r="A11" s="78" t="s">
        <v>85</v>
      </c>
      <c r="B11" s="32"/>
    </row>
    <row r="12" spans="1:3" x14ac:dyDescent="0.25">
      <c r="A12" s="78" t="s">
        <v>8</v>
      </c>
      <c r="B12" s="32"/>
    </row>
    <row r="13" spans="1:3" x14ac:dyDescent="0.25">
      <c r="A13" s="79" t="s">
        <v>86</v>
      </c>
      <c r="B13" s="32"/>
    </row>
    <row r="14" spans="1:3" x14ac:dyDescent="0.25">
      <c r="A14" s="20" t="s">
        <v>137</v>
      </c>
      <c r="B14" s="32"/>
    </row>
    <row r="15" spans="1:3" x14ac:dyDescent="0.25">
      <c r="A15" s="55"/>
      <c r="B15" s="55"/>
    </row>
    <row r="16" spans="1:3" x14ac:dyDescent="0.25">
      <c r="A16" s="20" t="s">
        <v>135</v>
      </c>
      <c r="B16" s="32"/>
    </row>
    <row r="17" spans="1:2" ht="15.75" x14ac:dyDescent="0.25">
      <c r="A17" s="392" t="s">
        <v>136</v>
      </c>
      <c r="B17" s="393"/>
    </row>
    <row r="18" spans="1:2" x14ac:dyDescent="0.25">
      <c r="A18" s="77" t="s">
        <v>5</v>
      </c>
      <c r="B18" s="32"/>
    </row>
    <row r="19" spans="1:2" x14ac:dyDescent="0.25">
      <c r="A19" s="78" t="s">
        <v>6</v>
      </c>
      <c r="B19" s="32"/>
    </row>
    <row r="20" spans="1:2" x14ac:dyDescent="0.25">
      <c r="A20" s="78" t="s">
        <v>85</v>
      </c>
      <c r="B20" s="32"/>
    </row>
    <row r="21" spans="1:2" x14ac:dyDescent="0.25">
      <c r="A21" s="78" t="s">
        <v>8</v>
      </c>
      <c r="B21" s="32"/>
    </row>
    <row r="22" spans="1:2" x14ac:dyDescent="0.25">
      <c r="A22" s="79" t="s">
        <v>86</v>
      </c>
      <c r="B22" s="32"/>
    </row>
    <row r="23" spans="1:2" x14ac:dyDescent="0.25">
      <c r="A23" s="20" t="s">
        <v>137</v>
      </c>
      <c r="B23" s="32"/>
    </row>
    <row r="24" spans="1:2" x14ac:dyDescent="0.25">
      <c r="A24" s="55"/>
      <c r="B24" s="55"/>
    </row>
    <row r="25" spans="1:2" x14ac:dyDescent="0.25">
      <c r="A25" s="20" t="s">
        <v>135</v>
      </c>
      <c r="B25" s="32"/>
    </row>
    <row r="26" spans="1:2" ht="15.75" x14ac:dyDescent="0.25">
      <c r="A26" s="392" t="s">
        <v>136</v>
      </c>
      <c r="B26" s="393"/>
    </row>
    <row r="27" spans="1:2" x14ac:dyDescent="0.25">
      <c r="A27" s="77" t="s">
        <v>5</v>
      </c>
      <c r="B27" s="32"/>
    </row>
    <row r="28" spans="1:2" x14ac:dyDescent="0.25">
      <c r="A28" s="78" t="s">
        <v>6</v>
      </c>
      <c r="B28" s="32"/>
    </row>
    <row r="29" spans="1:2" x14ac:dyDescent="0.25">
      <c r="A29" s="78" t="s">
        <v>85</v>
      </c>
      <c r="B29" s="32"/>
    </row>
    <row r="30" spans="1:2" x14ac:dyDescent="0.25">
      <c r="A30" s="78" t="s">
        <v>8</v>
      </c>
      <c r="B30" s="32"/>
    </row>
    <row r="31" spans="1:2" x14ac:dyDescent="0.25">
      <c r="A31" s="79" t="s">
        <v>86</v>
      </c>
      <c r="B31" s="32"/>
    </row>
    <row r="32" spans="1:2" x14ac:dyDescent="0.25">
      <c r="A32" s="20" t="s">
        <v>137</v>
      </c>
      <c r="B32" s="32"/>
    </row>
    <row r="33" spans="1:2" x14ac:dyDescent="0.25">
      <c r="A33" s="55"/>
      <c r="B33" s="55"/>
    </row>
    <row r="34" spans="1:2" x14ac:dyDescent="0.25">
      <c r="A34" s="20" t="s">
        <v>135</v>
      </c>
      <c r="B34" s="32"/>
    </row>
    <row r="35" spans="1:2" ht="15.75" x14ac:dyDescent="0.25">
      <c r="A35" s="392" t="s">
        <v>136</v>
      </c>
      <c r="B35" s="393"/>
    </row>
    <row r="36" spans="1:2" x14ac:dyDescent="0.25">
      <c r="A36" s="77" t="s">
        <v>5</v>
      </c>
      <c r="B36" s="32"/>
    </row>
    <row r="37" spans="1:2" x14ac:dyDescent="0.25">
      <c r="A37" s="78" t="s">
        <v>6</v>
      </c>
      <c r="B37" s="32"/>
    </row>
    <row r="38" spans="1:2" x14ac:dyDescent="0.25">
      <c r="A38" s="78" t="s">
        <v>85</v>
      </c>
      <c r="B38" s="32"/>
    </row>
    <row r="39" spans="1:2" x14ac:dyDescent="0.25">
      <c r="A39" s="78" t="s">
        <v>8</v>
      </c>
      <c r="B39" s="32"/>
    </row>
    <row r="40" spans="1:2" x14ac:dyDescent="0.25">
      <c r="A40" s="79" t="s">
        <v>86</v>
      </c>
      <c r="B40" s="32"/>
    </row>
    <row r="41" spans="1:2" x14ac:dyDescent="0.25">
      <c r="A41" s="20" t="s">
        <v>137</v>
      </c>
      <c r="B41" s="32"/>
    </row>
  </sheetData>
  <sheetProtection formatCells="0" formatColumns="0" formatRows="0" selectLockedCells="1"/>
  <mergeCells count="6">
    <mergeCell ref="A35:B35"/>
    <mergeCell ref="A6:B6"/>
    <mergeCell ref="A8:B8"/>
    <mergeCell ref="A4:B4"/>
    <mergeCell ref="A17:B17"/>
    <mergeCell ref="A26:B26"/>
  </mergeCells>
  <pageMargins left="0.7" right="0.7" top="0.75" bottom="0.75" header="0.3" footer="0.3"/>
  <pageSetup scale="92"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C91"/>
  <sheetViews>
    <sheetView showGridLines="0" workbookViewId="0">
      <selection activeCell="A7" sqref="A7:B11"/>
    </sheetView>
  </sheetViews>
  <sheetFormatPr defaultRowHeight="15" x14ac:dyDescent="0.25"/>
  <cols>
    <col min="1" max="1" width="56.42578125" style="94" customWidth="1"/>
    <col min="2" max="2" width="37.140625" customWidth="1"/>
    <col min="3" max="3" width="24.140625" customWidth="1"/>
  </cols>
  <sheetData>
    <row r="1" spans="1:3" s="36" customFormat="1" ht="18.75" x14ac:dyDescent="0.25">
      <c r="A1" s="128">
        <f>+'Basic Grant Information'!B1</f>
        <v>0</v>
      </c>
    </row>
    <row r="2" spans="1:3" s="36" customFormat="1" ht="19.5" thickBot="1" x14ac:dyDescent="0.3">
      <c r="A2" s="128">
        <f>+'Basic Grant Information'!B7</f>
        <v>0</v>
      </c>
      <c r="B2" s="92"/>
      <c r="C2" s="93"/>
    </row>
    <row r="3" spans="1:3" s="36" customFormat="1" ht="19.5" thickBot="1" x14ac:dyDescent="0.3">
      <c r="A3" s="316" t="s">
        <v>358</v>
      </c>
      <c r="B3" s="317">
        <f>B11+B19+B27+B35+B43+B51+B59+B67+B75+B83+B91</f>
        <v>0</v>
      </c>
      <c r="C3" s="93"/>
    </row>
    <row r="5" spans="1:3" x14ac:dyDescent="0.25">
      <c r="A5" s="396" t="s">
        <v>182</v>
      </c>
      <c r="B5" s="396"/>
    </row>
    <row r="6" spans="1:3" x14ac:dyDescent="0.25">
      <c r="A6" s="91" t="s">
        <v>181</v>
      </c>
      <c r="B6" s="27"/>
    </row>
    <row r="7" spans="1:3" x14ac:dyDescent="0.25">
      <c r="A7" s="91" t="s">
        <v>139</v>
      </c>
      <c r="B7" s="27"/>
    </row>
    <row r="8" spans="1:3" x14ac:dyDescent="0.25">
      <c r="A8" s="91" t="s">
        <v>140</v>
      </c>
      <c r="B8" s="134"/>
    </row>
    <row r="9" spans="1:3" ht="45" x14ac:dyDescent="0.25">
      <c r="A9" s="91" t="s">
        <v>151</v>
      </c>
      <c r="B9" s="134"/>
    </row>
    <row r="10" spans="1:3" x14ac:dyDescent="0.25">
      <c r="A10" s="91" t="s">
        <v>141</v>
      </c>
      <c r="B10" s="90"/>
    </row>
    <row r="11" spans="1:3" x14ac:dyDescent="0.25">
      <c r="A11" s="91" t="s">
        <v>142</v>
      </c>
      <c r="B11" s="96"/>
    </row>
    <row r="12" spans="1:3" s="19" customFormat="1" ht="15.75" thickBot="1" x14ac:dyDescent="0.3">
      <c r="A12" s="24"/>
    </row>
    <row r="13" spans="1:3" x14ac:dyDescent="0.25">
      <c r="A13" s="396" t="s">
        <v>182</v>
      </c>
      <c r="B13" s="396"/>
    </row>
    <row r="14" spans="1:3" x14ac:dyDescent="0.25">
      <c r="A14" s="95" t="s">
        <v>181</v>
      </c>
      <c r="B14" s="27"/>
    </row>
    <row r="15" spans="1:3" x14ac:dyDescent="0.25">
      <c r="A15" s="95" t="s">
        <v>139</v>
      </c>
      <c r="B15" s="27"/>
    </row>
    <row r="16" spans="1:3" x14ac:dyDescent="0.25">
      <c r="A16" s="95" t="s">
        <v>140</v>
      </c>
      <c r="B16" s="134"/>
    </row>
    <row r="17" spans="1:2" ht="45" x14ac:dyDescent="0.25">
      <c r="A17" s="95" t="s">
        <v>151</v>
      </c>
      <c r="B17" s="134"/>
    </row>
    <row r="18" spans="1:2" x14ac:dyDescent="0.25">
      <c r="A18" s="95" t="s">
        <v>141</v>
      </c>
      <c r="B18" s="90"/>
    </row>
    <row r="19" spans="1:2" x14ac:dyDescent="0.25">
      <c r="A19" s="95" t="s">
        <v>142</v>
      </c>
      <c r="B19" s="96"/>
    </row>
    <row r="20" spans="1:2" s="19" customFormat="1" ht="15.75" thickBot="1" x14ac:dyDescent="0.3">
      <c r="A20" s="24"/>
    </row>
    <row r="21" spans="1:2" x14ac:dyDescent="0.25">
      <c r="A21" s="396" t="s">
        <v>182</v>
      </c>
      <c r="B21" s="396"/>
    </row>
    <row r="22" spans="1:2" x14ac:dyDescent="0.25">
      <c r="A22" s="95" t="s">
        <v>181</v>
      </c>
      <c r="B22" s="27"/>
    </row>
    <row r="23" spans="1:2" x14ac:dyDescent="0.25">
      <c r="A23" s="95" t="s">
        <v>139</v>
      </c>
      <c r="B23" s="27"/>
    </row>
    <row r="24" spans="1:2" x14ac:dyDescent="0.25">
      <c r="A24" s="95" t="s">
        <v>140</v>
      </c>
      <c r="B24" s="134"/>
    </row>
    <row r="25" spans="1:2" ht="45" x14ac:dyDescent="0.25">
      <c r="A25" s="95" t="s">
        <v>151</v>
      </c>
      <c r="B25" s="134"/>
    </row>
    <row r="26" spans="1:2" x14ac:dyDescent="0.25">
      <c r="A26" s="95" t="s">
        <v>141</v>
      </c>
      <c r="B26" s="90"/>
    </row>
    <row r="27" spans="1:2" x14ac:dyDescent="0.25">
      <c r="A27" s="95" t="s">
        <v>142</v>
      </c>
      <c r="B27" s="96"/>
    </row>
    <row r="28" spans="1:2" s="19" customFormat="1" ht="15.75" thickBot="1" x14ac:dyDescent="0.3">
      <c r="A28" s="24"/>
    </row>
    <row r="29" spans="1:2" x14ac:dyDescent="0.25">
      <c r="A29" s="396" t="s">
        <v>182</v>
      </c>
      <c r="B29" s="396"/>
    </row>
    <row r="30" spans="1:2" x14ac:dyDescent="0.25">
      <c r="A30" s="95" t="s">
        <v>181</v>
      </c>
      <c r="B30" s="27"/>
    </row>
    <row r="31" spans="1:2" x14ac:dyDescent="0.25">
      <c r="A31" s="95" t="s">
        <v>139</v>
      </c>
      <c r="B31" s="27"/>
    </row>
    <row r="32" spans="1:2" x14ac:dyDescent="0.25">
      <c r="A32" s="95" t="s">
        <v>140</v>
      </c>
      <c r="B32" s="134"/>
    </row>
    <row r="33" spans="1:2" ht="45" x14ac:dyDescent="0.25">
      <c r="A33" s="95" t="s">
        <v>151</v>
      </c>
      <c r="B33" s="134"/>
    </row>
    <row r="34" spans="1:2" x14ac:dyDescent="0.25">
      <c r="A34" s="95" t="s">
        <v>141</v>
      </c>
      <c r="B34" s="90"/>
    </row>
    <row r="35" spans="1:2" x14ac:dyDescent="0.25">
      <c r="A35" s="95" t="s">
        <v>142</v>
      </c>
      <c r="B35" s="96"/>
    </row>
    <row r="36" spans="1:2" s="19" customFormat="1" ht="15.75" thickBot="1" x14ac:dyDescent="0.3">
      <c r="A36" s="24"/>
    </row>
    <row r="37" spans="1:2" x14ac:dyDescent="0.25">
      <c r="A37" s="396" t="s">
        <v>182</v>
      </c>
      <c r="B37" s="396"/>
    </row>
    <row r="38" spans="1:2" x14ac:dyDescent="0.25">
      <c r="A38" s="95" t="s">
        <v>181</v>
      </c>
      <c r="B38" s="27"/>
    </row>
    <row r="39" spans="1:2" x14ac:dyDescent="0.25">
      <c r="A39" s="95" t="s">
        <v>139</v>
      </c>
      <c r="B39" s="27"/>
    </row>
    <row r="40" spans="1:2" x14ac:dyDescent="0.25">
      <c r="A40" s="95" t="s">
        <v>140</v>
      </c>
      <c r="B40" s="134"/>
    </row>
    <row r="41" spans="1:2" ht="45" x14ac:dyDescent="0.25">
      <c r="A41" s="95" t="s">
        <v>151</v>
      </c>
      <c r="B41" s="134"/>
    </row>
    <row r="42" spans="1:2" x14ac:dyDescent="0.25">
      <c r="A42" s="95" t="s">
        <v>141</v>
      </c>
      <c r="B42" s="90"/>
    </row>
    <row r="43" spans="1:2" x14ac:dyDescent="0.25">
      <c r="A43" s="95" t="s">
        <v>142</v>
      </c>
      <c r="B43" s="96"/>
    </row>
    <row r="44" spans="1:2" s="19" customFormat="1" ht="15.75" thickBot="1" x14ac:dyDescent="0.3">
      <c r="A44" s="24"/>
    </row>
    <row r="45" spans="1:2" x14ac:dyDescent="0.25">
      <c r="A45" s="396" t="s">
        <v>182</v>
      </c>
      <c r="B45" s="396"/>
    </row>
    <row r="46" spans="1:2" x14ac:dyDescent="0.25">
      <c r="A46" s="95" t="s">
        <v>181</v>
      </c>
      <c r="B46" s="27"/>
    </row>
    <row r="47" spans="1:2" x14ac:dyDescent="0.25">
      <c r="A47" s="95" t="s">
        <v>139</v>
      </c>
      <c r="B47" s="27"/>
    </row>
    <row r="48" spans="1:2" x14ac:dyDescent="0.25">
      <c r="A48" s="95" t="s">
        <v>140</v>
      </c>
      <c r="B48" s="134"/>
    </row>
    <row r="49" spans="1:2" ht="45" x14ac:dyDescent="0.25">
      <c r="A49" s="95" t="s">
        <v>151</v>
      </c>
      <c r="B49" s="134"/>
    </row>
    <row r="50" spans="1:2" x14ac:dyDescent="0.25">
      <c r="A50" s="95" t="s">
        <v>141</v>
      </c>
      <c r="B50" s="90"/>
    </row>
    <row r="51" spans="1:2" x14ac:dyDescent="0.25">
      <c r="A51" s="95" t="s">
        <v>142</v>
      </c>
      <c r="B51" s="96"/>
    </row>
    <row r="52" spans="1:2" s="19" customFormat="1" ht="15.75" thickBot="1" x14ac:dyDescent="0.3">
      <c r="A52" s="24"/>
    </row>
    <row r="53" spans="1:2" x14ac:dyDescent="0.25">
      <c r="A53" s="396" t="s">
        <v>182</v>
      </c>
      <c r="B53" s="396"/>
    </row>
    <row r="54" spans="1:2" x14ac:dyDescent="0.25">
      <c r="A54" s="95" t="s">
        <v>181</v>
      </c>
      <c r="B54" s="27"/>
    </row>
    <row r="55" spans="1:2" x14ac:dyDescent="0.25">
      <c r="A55" s="95" t="s">
        <v>139</v>
      </c>
      <c r="B55" s="27"/>
    </row>
    <row r="56" spans="1:2" x14ac:dyDescent="0.25">
      <c r="A56" s="95" t="s">
        <v>140</v>
      </c>
      <c r="B56" s="134"/>
    </row>
    <row r="57" spans="1:2" ht="45" x14ac:dyDescent="0.25">
      <c r="A57" s="95" t="s">
        <v>151</v>
      </c>
      <c r="B57" s="134"/>
    </row>
    <row r="58" spans="1:2" x14ac:dyDescent="0.25">
      <c r="A58" s="95" t="s">
        <v>141</v>
      </c>
      <c r="B58" s="90"/>
    </row>
    <row r="59" spans="1:2" x14ac:dyDescent="0.25">
      <c r="A59" s="95" t="s">
        <v>142</v>
      </c>
      <c r="B59" s="96"/>
    </row>
    <row r="60" spans="1:2" s="19" customFormat="1" ht="15.75" thickBot="1" x14ac:dyDescent="0.3">
      <c r="A60" s="24"/>
    </row>
    <row r="61" spans="1:2" x14ac:dyDescent="0.25">
      <c r="A61" s="396" t="s">
        <v>182</v>
      </c>
      <c r="B61" s="396"/>
    </row>
    <row r="62" spans="1:2" x14ac:dyDescent="0.25">
      <c r="A62" s="95" t="s">
        <v>181</v>
      </c>
      <c r="B62" s="27"/>
    </row>
    <row r="63" spans="1:2" x14ac:dyDescent="0.25">
      <c r="A63" s="95" t="s">
        <v>139</v>
      </c>
      <c r="B63" s="27"/>
    </row>
    <row r="64" spans="1:2" x14ac:dyDescent="0.25">
      <c r="A64" s="95" t="s">
        <v>140</v>
      </c>
      <c r="B64" s="134"/>
    </row>
    <row r="65" spans="1:2" ht="45" x14ac:dyDescent="0.25">
      <c r="A65" s="95" t="s">
        <v>151</v>
      </c>
      <c r="B65" s="134"/>
    </row>
    <row r="66" spans="1:2" x14ac:dyDescent="0.25">
      <c r="A66" s="95" t="s">
        <v>141</v>
      </c>
      <c r="B66" s="90"/>
    </row>
    <row r="67" spans="1:2" x14ac:dyDescent="0.25">
      <c r="A67" s="95" t="s">
        <v>142</v>
      </c>
      <c r="B67" s="96"/>
    </row>
    <row r="68" spans="1:2" s="19" customFormat="1" ht="15.75" thickBot="1" x14ac:dyDescent="0.3">
      <c r="A68" s="24"/>
    </row>
    <row r="69" spans="1:2" x14ac:dyDescent="0.25">
      <c r="A69" s="396" t="s">
        <v>182</v>
      </c>
      <c r="B69" s="396"/>
    </row>
    <row r="70" spans="1:2" x14ac:dyDescent="0.25">
      <c r="A70" s="95" t="s">
        <v>181</v>
      </c>
      <c r="B70" s="27"/>
    </row>
    <row r="71" spans="1:2" x14ac:dyDescent="0.25">
      <c r="A71" s="95" t="s">
        <v>139</v>
      </c>
      <c r="B71" s="27"/>
    </row>
    <row r="72" spans="1:2" x14ac:dyDescent="0.25">
      <c r="A72" s="95" t="s">
        <v>140</v>
      </c>
      <c r="B72" s="134"/>
    </row>
    <row r="73" spans="1:2" ht="45" x14ac:dyDescent="0.25">
      <c r="A73" s="95" t="s">
        <v>151</v>
      </c>
      <c r="B73" s="134"/>
    </row>
    <row r="74" spans="1:2" x14ac:dyDescent="0.25">
      <c r="A74" s="95" t="s">
        <v>141</v>
      </c>
      <c r="B74" s="90"/>
    </row>
    <row r="75" spans="1:2" x14ac:dyDescent="0.25">
      <c r="A75" s="95" t="s">
        <v>142</v>
      </c>
      <c r="B75" s="96"/>
    </row>
    <row r="76" spans="1:2" s="19" customFormat="1" ht="15.75" thickBot="1" x14ac:dyDescent="0.3">
      <c r="A76" s="24"/>
    </row>
    <row r="77" spans="1:2" x14ac:dyDescent="0.25">
      <c r="A77" s="396" t="s">
        <v>182</v>
      </c>
      <c r="B77" s="396"/>
    </row>
    <row r="78" spans="1:2" x14ac:dyDescent="0.25">
      <c r="A78" s="95" t="s">
        <v>181</v>
      </c>
      <c r="B78" s="27"/>
    </row>
    <row r="79" spans="1:2" x14ac:dyDescent="0.25">
      <c r="A79" s="95" t="s">
        <v>139</v>
      </c>
      <c r="B79" s="27"/>
    </row>
    <row r="80" spans="1:2" x14ac:dyDescent="0.25">
      <c r="A80" s="95" t="s">
        <v>140</v>
      </c>
      <c r="B80" s="134"/>
    </row>
    <row r="81" spans="1:2" ht="45" x14ac:dyDescent="0.25">
      <c r="A81" s="95" t="s">
        <v>151</v>
      </c>
      <c r="B81" s="134"/>
    </row>
    <row r="82" spans="1:2" x14ac:dyDescent="0.25">
      <c r="A82" s="95" t="s">
        <v>141</v>
      </c>
      <c r="B82" s="90"/>
    </row>
    <row r="83" spans="1:2" x14ac:dyDescent="0.25">
      <c r="A83" s="95" t="s">
        <v>142</v>
      </c>
      <c r="B83" s="96"/>
    </row>
    <row r="84" spans="1:2" s="19" customFormat="1" ht="15.75" thickBot="1" x14ac:dyDescent="0.3">
      <c r="A84" s="24"/>
    </row>
    <row r="85" spans="1:2" x14ac:dyDescent="0.25">
      <c r="A85" s="396" t="s">
        <v>182</v>
      </c>
      <c r="B85" s="396"/>
    </row>
    <row r="86" spans="1:2" x14ac:dyDescent="0.25">
      <c r="A86" s="95" t="s">
        <v>181</v>
      </c>
      <c r="B86" s="27"/>
    </row>
    <row r="87" spans="1:2" x14ac:dyDescent="0.25">
      <c r="A87" s="95" t="s">
        <v>139</v>
      </c>
      <c r="B87" s="27"/>
    </row>
    <row r="88" spans="1:2" x14ac:dyDescent="0.25">
      <c r="A88" s="95" t="s">
        <v>140</v>
      </c>
      <c r="B88" s="134"/>
    </row>
    <row r="89" spans="1:2" ht="45" x14ac:dyDescent="0.25">
      <c r="A89" s="95" t="s">
        <v>151</v>
      </c>
      <c r="B89" s="135"/>
    </row>
    <row r="90" spans="1:2" x14ac:dyDescent="0.25">
      <c r="A90" s="95" t="s">
        <v>141</v>
      </c>
      <c r="B90" s="90"/>
    </row>
    <row r="91" spans="1:2" x14ac:dyDescent="0.25">
      <c r="A91" s="95" t="s">
        <v>142</v>
      </c>
      <c r="B91" s="96"/>
    </row>
  </sheetData>
  <sheetProtection formatCells="0" formatColumns="0" formatRows="0" selectLockedCells="1"/>
  <mergeCells count="11">
    <mergeCell ref="A45:B45"/>
    <mergeCell ref="A5:B5"/>
    <mergeCell ref="A13:B13"/>
    <mergeCell ref="A21:B21"/>
    <mergeCell ref="A29:B29"/>
    <mergeCell ref="A37:B37"/>
    <mergeCell ref="A53:B53"/>
    <mergeCell ref="A61:B61"/>
    <mergeCell ref="A69:B69"/>
    <mergeCell ref="A77:B77"/>
    <mergeCell ref="A85:B85"/>
  </mergeCells>
  <pageMargins left="0.7" right="0.7" top="0.75" bottom="0.75" header="0.3" footer="0.3"/>
  <pageSetup scale="82" fitToHeight="2"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Lists!$A$61:$A$62</xm:f>
          </x14:formula1>
          <xm:sqref>B7 B79 B15 B23 B31 B39 B47 B55 B63 B71 B87</xm:sqref>
        </x14:dataValidation>
        <x14:dataValidation type="list" allowBlank="1" showInputMessage="1" showErrorMessage="1">
          <x14:formula1>
            <xm:f>Lists!$A$65:$A$67</xm:f>
          </x14:formula1>
          <xm:sqref>B8 B16 B24 B32 B40 B48 B56 B64 B72 B80 B88</xm:sqref>
        </x14:dataValidation>
        <x14:dataValidation type="list" allowBlank="1" showInputMessage="1" showErrorMessage="1">
          <x14:formula1>
            <xm:f>Lists!$A$2:$A$3</xm:f>
          </x14:formula1>
          <xm:sqref>B6 B78 B14 B22 B30 B38 B46 B54 B62 B70 B86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91"/>
  <sheetViews>
    <sheetView showGridLines="0" workbookViewId="0">
      <selection sqref="A1:B91"/>
    </sheetView>
  </sheetViews>
  <sheetFormatPr defaultRowHeight="15" x14ac:dyDescent="0.25"/>
  <cols>
    <col min="1" max="1" width="56.42578125" style="94" customWidth="1"/>
    <col min="2" max="2" width="22.42578125" customWidth="1"/>
    <col min="3" max="3" width="24.140625" customWidth="1"/>
  </cols>
  <sheetData>
    <row r="1" spans="1:3" s="36" customFormat="1" ht="18.75" x14ac:dyDescent="0.25">
      <c r="A1" s="128">
        <f>+'Basic Grant Information'!B1</f>
        <v>0</v>
      </c>
    </row>
    <row r="2" spans="1:3" s="36" customFormat="1" ht="18.75" x14ac:dyDescent="0.25">
      <c r="A2" s="128">
        <f>+'Basic Grant Information'!B7</f>
        <v>0</v>
      </c>
      <c r="B2" s="92"/>
      <c r="C2" s="93"/>
    </row>
    <row r="3" spans="1:3" s="36" customFormat="1" ht="18.75" x14ac:dyDescent="0.25">
      <c r="A3" s="93"/>
      <c r="B3" s="92"/>
      <c r="C3" s="93"/>
    </row>
    <row r="5" spans="1:3" x14ac:dyDescent="0.25">
      <c r="A5" s="396" t="s">
        <v>180</v>
      </c>
      <c r="B5" s="396"/>
    </row>
    <row r="6" spans="1:3" x14ac:dyDescent="0.25">
      <c r="A6" s="91" t="s">
        <v>179</v>
      </c>
      <c r="B6" s="27"/>
    </row>
    <row r="7" spans="1:3" x14ac:dyDescent="0.25">
      <c r="A7" s="91" t="s">
        <v>139</v>
      </c>
      <c r="B7" s="27"/>
    </row>
    <row r="8" spans="1:3" x14ac:dyDescent="0.25">
      <c r="A8" s="91" t="s">
        <v>140</v>
      </c>
      <c r="B8" s="134"/>
    </row>
    <row r="9" spans="1:3" ht="45" x14ac:dyDescent="0.25">
      <c r="A9" s="91" t="s">
        <v>151</v>
      </c>
      <c r="B9" s="134"/>
    </row>
    <row r="10" spans="1:3" x14ac:dyDescent="0.25">
      <c r="A10" s="91" t="s">
        <v>141</v>
      </c>
      <c r="B10" s="90"/>
    </row>
    <row r="11" spans="1:3" x14ac:dyDescent="0.25">
      <c r="A11" s="91" t="s">
        <v>142</v>
      </c>
      <c r="B11" s="96"/>
    </row>
    <row r="12" spans="1:3" s="19" customFormat="1" ht="15.75" thickBot="1" x14ac:dyDescent="0.3">
      <c r="A12" s="24"/>
    </row>
    <row r="13" spans="1:3" x14ac:dyDescent="0.25">
      <c r="A13" s="396" t="s">
        <v>180</v>
      </c>
      <c r="B13" s="396"/>
    </row>
    <row r="14" spans="1:3" x14ac:dyDescent="0.25">
      <c r="A14" s="95" t="s">
        <v>179</v>
      </c>
      <c r="B14" s="27"/>
    </row>
    <row r="15" spans="1:3" x14ac:dyDescent="0.25">
      <c r="A15" s="95" t="s">
        <v>139</v>
      </c>
      <c r="B15" s="27"/>
    </row>
    <row r="16" spans="1:3" x14ac:dyDescent="0.25">
      <c r="A16" s="95" t="s">
        <v>140</v>
      </c>
      <c r="B16" s="134"/>
    </row>
    <row r="17" spans="1:2" ht="45" x14ac:dyDescent="0.25">
      <c r="A17" s="95" t="s">
        <v>151</v>
      </c>
      <c r="B17" s="134"/>
    </row>
    <row r="18" spans="1:2" x14ac:dyDescent="0.25">
      <c r="A18" s="95" t="s">
        <v>141</v>
      </c>
      <c r="B18" s="90"/>
    </row>
    <row r="19" spans="1:2" x14ac:dyDescent="0.25">
      <c r="A19" s="95" t="s">
        <v>142</v>
      </c>
      <c r="B19" s="96"/>
    </row>
    <row r="20" spans="1:2" s="19" customFormat="1" ht="15.75" thickBot="1" x14ac:dyDescent="0.3">
      <c r="A20" s="24"/>
    </row>
    <row r="21" spans="1:2" x14ac:dyDescent="0.25">
      <c r="A21" s="396" t="s">
        <v>180</v>
      </c>
      <c r="B21" s="396"/>
    </row>
    <row r="22" spans="1:2" x14ac:dyDescent="0.25">
      <c r="A22" s="95" t="s">
        <v>179</v>
      </c>
      <c r="B22" s="27"/>
    </row>
    <row r="23" spans="1:2" x14ac:dyDescent="0.25">
      <c r="A23" s="95" t="s">
        <v>139</v>
      </c>
      <c r="B23" s="27"/>
    </row>
    <row r="24" spans="1:2" x14ac:dyDescent="0.25">
      <c r="A24" s="95" t="s">
        <v>140</v>
      </c>
      <c r="B24" s="134"/>
    </row>
    <row r="25" spans="1:2" ht="45" x14ac:dyDescent="0.25">
      <c r="A25" s="95" t="s">
        <v>151</v>
      </c>
      <c r="B25" s="134"/>
    </row>
    <row r="26" spans="1:2" x14ac:dyDescent="0.25">
      <c r="A26" s="95" t="s">
        <v>141</v>
      </c>
      <c r="B26" s="90"/>
    </row>
    <row r="27" spans="1:2" x14ac:dyDescent="0.25">
      <c r="A27" s="95" t="s">
        <v>142</v>
      </c>
      <c r="B27" s="96"/>
    </row>
    <row r="28" spans="1:2" s="19" customFormat="1" ht="15.75" thickBot="1" x14ac:dyDescent="0.3">
      <c r="A28" s="24"/>
    </row>
    <row r="29" spans="1:2" x14ac:dyDescent="0.25">
      <c r="A29" s="396" t="s">
        <v>180</v>
      </c>
      <c r="B29" s="396"/>
    </row>
    <row r="30" spans="1:2" x14ac:dyDescent="0.25">
      <c r="A30" s="95" t="s">
        <v>179</v>
      </c>
      <c r="B30" s="27"/>
    </row>
    <row r="31" spans="1:2" x14ac:dyDescent="0.25">
      <c r="A31" s="95" t="s">
        <v>139</v>
      </c>
      <c r="B31" s="27"/>
    </row>
    <row r="32" spans="1:2" x14ac:dyDescent="0.25">
      <c r="A32" s="95" t="s">
        <v>140</v>
      </c>
      <c r="B32" s="134"/>
    </row>
    <row r="33" spans="1:2" ht="45" x14ac:dyDescent="0.25">
      <c r="A33" s="95" t="s">
        <v>151</v>
      </c>
      <c r="B33" s="134"/>
    </row>
    <row r="34" spans="1:2" x14ac:dyDescent="0.25">
      <c r="A34" s="95" t="s">
        <v>141</v>
      </c>
      <c r="B34" s="90"/>
    </row>
    <row r="35" spans="1:2" x14ac:dyDescent="0.25">
      <c r="A35" s="95" t="s">
        <v>142</v>
      </c>
      <c r="B35" s="96"/>
    </row>
    <row r="36" spans="1:2" s="19" customFormat="1" ht="15.75" thickBot="1" x14ac:dyDescent="0.3">
      <c r="A36" s="24"/>
    </row>
    <row r="37" spans="1:2" x14ac:dyDescent="0.25">
      <c r="A37" s="396" t="s">
        <v>180</v>
      </c>
      <c r="B37" s="396"/>
    </row>
    <row r="38" spans="1:2" x14ac:dyDescent="0.25">
      <c r="A38" s="95" t="s">
        <v>179</v>
      </c>
      <c r="B38" s="27"/>
    </row>
    <row r="39" spans="1:2" x14ac:dyDescent="0.25">
      <c r="A39" s="95" t="s">
        <v>139</v>
      </c>
      <c r="B39" s="27"/>
    </row>
    <row r="40" spans="1:2" x14ac:dyDescent="0.25">
      <c r="A40" s="95" t="s">
        <v>140</v>
      </c>
      <c r="B40" s="134"/>
    </row>
    <row r="41" spans="1:2" ht="45" x14ac:dyDescent="0.25">
      <c r="A41" s="95" t="s">
        <v>151</v>
      </c>
      <c r="B41" s="134"/>
    </row>
    <row r="42" spans="1:2" x14ac:dyDescent="0.25">
      <c r="A42" s="95" t="s">
        <v>141</v>
      </c>
      <c r="B42" s="90"/>
    </row>
    <row r="43" spans="1:2" x14ac:dyDescent="0.25">
      <c r="A43" s="95" t="s">
        <v>142</v>
      </c>
      <c r="B43" s="96"/>
    </row>
    <row r="44" spans="1:2" s="19" customFormat="1" ht="15.75" thickBot="1" x14ac:dyDescent="0.3">
      <c r="A44" s="24"/>
    </row>
    <row r="45" spans="1:2" x14ac:dyDescent="0.25">
      <c r="A45" s="396" t="s">
        <v>180</v>
      </c>
      <c r="B45" s="396"/>
    </row>
    <row r="46" spans="1:2" x14ac:dyDescent="0.25">
      <c r="A46" s="95" t="s">
        <v>179</v>
      </c>
      <c r="B46" s="27"/>
    </row>
    <row r="47" spans="1:2" x14ac:dyDescent="0.25">
      <c r="A47" s="95" t="s">
        <v>139</v>
      </c>
      <c r="B47" s="27"/>
    </row>
    <row r="48" spans="1:2" x14ac:dyDescent="0.25">
      <c r="A48" s="95" t="s">
        <v>140</v>
      </c>
      <c r="B48" s="134"/>
    </row>
    <row r="49" spans="1:2" ht="45" x14ac:dyDescent="0.25">
      <c r="A49" s="95" t="s">
        <v>151</v>
      </c>
      <c r="B49" s="134"/>
    </row>
    <row r="50" spans="1:2" x14ac:dyDescent="0.25">
      <c r="A50" s="95" t="s">
        <v>141</v>
      </c>
      <c r="B50" s="90"/>
    </row>
    <row r="51" spans="1:2" x14ac:dyDescent="0.25">
      <c r="A51" s="95" t="s">
        <v>142</v>
      </c>
      <c r="B51" s="96"/>
    </row>
    <row r="52" spans="1:2" s="19" customFormat="1" ht="15.75" thickBot="1" x14ac:dyDescent="0.3">
      <c r="A52" s="24"/>
    </row>
    <row r="53" spans="1:2" x14ac:dyDescent="0.25">
      <c r="A53" s="396" t="s">
        <v>180</v>
      </c>
      <c r="B53" s="396"/>
    </row>
    <row r="54" spans="1:2" x14ac:dyDescent="0.25">
      <c r="A54" s="95" t="s">
        <v>179</v>
      </c>
      <c r="B54" s="27"/>
    </row>
    <row r="55" spans="1:2" x14ac:dyDescent="0.25">
      <c r="A55" s="95" t="s">
        <v>139</v>
      </c>
      <c r="B55" s="27"/>
    </row>
    <row r="56" spans="1:2" x14ac:dyDescent="0.25">
      <c r="A56" s="95" t="s">
        <v>140</v>
      </c>
      <c r="B56" s="134"/>
    </row>
    <row r="57" spans="1:2" ht="45" x14ac:dyDescent="0.25">
      <c r="A57" s="95" t="s">
        <v>151</v>
      </c>
      <c r="B57" s="134"/>
    </row>
    <row r="58" spans="1:2" x14ac:dyDescent="0.25">
      <c r="A58" s="95" t="s">
        <v>141</v>
      </c>
      <c r="B58" s="90"/>
    </row>
    <row r="59" spans="1:2" x14ac:dyDescent="0.25">
      <c r="A59" s="95" t="s">
        <v>142</v>
      </c>
      <c r="B59" s="96"/>
    </row>
    <row r="60" spans="1:2" s="19" customFormat="1" ht="15.75" thickBot="1" x14ac:dyDescent="0.3">
      <c r="A60" s="24"/>
    </row>
    <row r="61" spans="1:2" x14ac:dyDescent="0.25">
      <c r="A61" s="396" t="s">
        <v>180</v>
      </c>
      <c r="B61" s="396"/>
    </row>
    <row r="62" spans="1:2" x14ac:dyDescent="0.25">
      <c r="A62" s="95" t="s">
        <v>179</v>
      </c>
      <c r="B62" s="27"/>
    </row>
    <row r="63" spans="1:2" x14ac:dyDescent="0.25">
      <c r="A63" s="95" t="s">
        <v>139</v>
      </c>
      <c r="B63" s="27"/>
    </row>
    <row r="64" spans="1:2" x14ac:dyDescent="0.25">
      <c r="A64" s="95" t="s">
        <v>140</v>
      </c>
      <c r="B64" s="134"/>
    </row>
    <row r="65" spans="1:2" ht="45" x14ac:dyDescent="0.25">
      <c r="A65" s="95" t="s">
        <v>151</v>
      </c>
      <c r="B65" s="134"/>
    </row>
    <row r="66" spans="1:2" x14ac:dyDescent="0.25">
      <c r="A66" s="95" t="s">
        <v>141</v>
      </c>
      <c r="B66" s="90"/>
    </row>
    <row r="67" spans="1:2" x14ac:dyDescent="0.25">
      <c r="A67" s="95" t="s">
        <v>142</v>
      </c>
      <c r="B67" s="96"/>
    </row>
    <row r="68" spans="1:2" s="19" customFormat="1" ht="15.75" thickBot="1" x14ac:dyDescent="0.3">
      <c r="A68" s="24"/>
    </row>
    <row r="69" spans="1:2" x14ac:dyDescent="0.25">
      <c r="A69" s="396" t="s">
        <v>180</v>
      </c>
      <c r="B69" s="396"/>
    </row>
    <row r="70" spans="1:2" x14ac:dyDescent="0.25">
      <c r="A70" s="95" t="s">
        <v>179</v>
      </c>
      <c r="B70" s="27"/>
    </row>
    <row r="71" spans="1:2" x14ac:dyDescent="0.25">
      <c r="A71" s="95" t="s">
        <v>139</v>
      </c>
      <c r="B71" s="27"/>
    </row>
    <row r="72" spans="1:2" x14ac:dyDescent="0.25">
      <c r="A72" s="95" t="s">
        <v>140</v>
      </c>
      <c r="B72" s="134"/>
    </row>
    <row r="73" spans="1:2" ht="45" x14ac:dyDescent="0.25">
      <c r="A73" s="95" t="s">
        <v>151</v>
      </c>
      <c r="B73" s="134"/>
    </row>
    <row r="74" spans="1:2" x14ac:dyDescent="0.25">
      <c r="A74" s="95" t="s">
        <v>141</v>
      </c>
      <c r="B74" s="90"/>
    </row>
    <row r="75" spans="1:2" x14ac:dyDescent="0.25">
      <c r="A75" s="95" t="s">
        <v>142</v>
      </c>
      <c r="B75" s="96"/>
    </row>
    <row r="76" spans="1:2" s="19" customFormat="1" ht="15.75" thickBot="1" x14ac:dyDescent="0.3">
      <c r="A76" s="24"/>
    </row>
    <row r="77" spans="1:2" x14ac:dyDescent="0.25">
      <c r="A77" s="396" t="s">
        <v>180</v>
      </c>
      <c r="B77" s="396"/>
    </row>
    <row r="78" spans="1:2" x14ac:dyDescent="0.25">
      <c r="A78" s="95" t="s">
        <v>179</v>
      </c>
      <c r="B78" s="27"/>
    </row>
    <row r="79" spans="1:2" x14ac:dyDescent="0.25">
      <c r="A79" s="95" t="s">
        <v>139</v>
      </c>
      <c r="B79" s="27"/>
    </row>
    <row r="80" spans="1:2" x14ac:dyDescent="0.25">
      <c r="A80" s="95" t="s">
        <v>140</v>
      </c>
      <c r="B80" s="134"/>
    </row>
    <row r="81" spans="1:2" ht="45" x14ac:dyDescent="0.25">
      <c r="A81" s="95" t="s">
        <v>151</v>
      </c>
      <c r="B81" s="134"/>
    </row>
    <row r="82" spans="1:2" x14ac:dyDescent="0.25">
      <c r="A82" s="95" t="s">
        <v>141</v>
      </c>
      <c r="B82" s="90"/>
    </row>
    <row r="83" spans="1:2" x14ac:dyDescent="0.25">
      <c r="A83" s="95" t="s">
        <v>142</v>
      </c>
      <c r="B83" s="96"/>
    </row>
    <row r="84" spans="1:2" s="19" customFormat="1" ht="15.75" thickBot="1" x14ac:dyDescent="0.3">
      <c r="A84" s="24"/>
    </row>
    <row r="85" spans="1:2" x14ac:dyDescent="0.25">
      <c r="A85" s="396" t="s">
        <v>180</v>
      </c>
      <c r="B85" s="396"/>
    </row>
    <row r="86" spans="1:2" x14ac:dyDescent="0.25">
      <c r="A86" s="95" t="s">
        <v>179</v>
      </c>
      <c r="B86" s="27"/>
    </row>
    <row r="87" spans="1:2" x14ac:dyDescent="0.25">
      <c r="A87" s="95" t="s">
        <v>139</v>
      </c>
      <c r="B87" s="27"/>
    </row>
    <row r="88" spans="1:2" x14ac:dyDescent="0.25">
      <c r="A88" s="95" t="s">
        <v>140</v>
      </c>
      <c r="B88" s="134"/>
    </row>
    <row r="89" spans="1:2" ht="45" x14ac:dyDescent="0.25">
      <c r="A89" s="95" t="s">
        <v>151</v>
      </c>
      <c r="B89" s="134"/>
    </row>
    <row r="90" spans="1:2" x14ac:dyDescent="0.25">
      <c r="A90" s="95" t="s">
        <v>141</v>
      </c>
      <c r="B90" s="90"/>
    </row>
    <row r="91" spans="1:2" x14ac:dyDescent="0.25">
      <c r="A91" s="95" t="s">
        <v>142</v>
      </c>
      <c r="B91" s="96"/>
    </row>
  </sheetData>
  <sheetProtection formatCells="0" formatColumns="0" formatRows="0" selectLockedCells="1"/>
  <dataConsolidate/>
  <mergeCells count="11">
    <mergeCell ref="A45:B45"/>
    <mergeCell ref="A5:B5"/>
    <mergeCell ref="A13:B13"/>
    <mergeCell ref="A21:B21"/>
    <mergeCell ref="A29:B29"/>
    <mergeCell ref="A37:B37"/>
    <mergeCell ref="A53:B53"/>
    <mergeCell ref="A61:B61"/>
    <mergeCell ref="A69:B69"/>
    <mergeCell ref="A77:B77"/>
    <mergeCell ref="A85:B85"/>
  </mergeCells>
  <pageMargins left="0.7" right="0.7" top="0.75" bottom="0.75" header="0.3" footer="0.3"/>
  <pageSetup scale="82" fitToHeight="2"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Lists!$A$2:$A$3</xm:f>
          </x14:formula1>
          <xm:sqref>B6 B14 B22 B30 B38 B46 B54 B62 B70 B78 B86</xm:sqref>
        </x14:dataValidation>
        <x14:dataValidation type="list" allowBlank="1" showInputMessage="1" showErrorMessage="1">
          <x14:formula1>
            <xm:f>Lists!$A$61:$A$62</xm:f>
          </x14:formula1>
          <xm:sqref>B7 B15 B23 B31 B39 B47 B55 B63 B71 B79 B87</xm:sqref>
        </x14:dataValidation>
        <x14:dataValidation type="list" allowBlank="1" showInputMessage="1" showErrorMessage="1">
          <x14:formula1>
            <xm:f>Lists!$A$65:$A$67</xm:f>
          </x14:formula1>
          <xm:sqref>B8 B16 B24 B32 B40 B48 B56 B64 B72 B80 B88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7"/>
  <sheetViews>
    <sheetView workbookViewId="0">
      <selection activeCell="B16" sqref="B16"/>
    </sheetView>
  </sheetViews>
  <sheetFormatPr defaultRowHeight="15" x14ac:dyDescent="0.25"/>
  <cols>
    <col min="1" max="1" width="35.42578125" style="133" bestFit="1" customWidth="1"/>
    <col min="2" max="2" width="75.85546875" style="133" customWidth="1"/>
    <col min="3" max="3" width="10.5703125" style="133" bestFit="1" customWidth="1"/>
    <col min="4" max="16384" width="9.140625" style="133"/>
  </cols>
  <sheetData>
    <row r="1" spans="1:2" x14ac:dyDescent="0.25">
      <c r="A1" s="130" t="s">
        <v>152</v>
      </c>
      <c r="B1" s="130"/>
    </row>
    <row r="2" spans="1:2" x14ac:dyDescent="0.25">
      <c r="A2" s="130" t="s">
        <v>153</v>
      </c>
      <c r="B2" s="146"/>
    </row>
    <row r="3" spans="1:2" x14ac:dyDescent="0.25">
      <c r="A3" s="130" t="s">
        <v>154</v>
      </c>
      <c r="B3" s="146"/>
    </row>
    <row r="4" spans="1:2" x14ac:dyDescent="0.25">
      <c r="A4" s="130" t="s">
        <v>296</v>
      </c>
      <c r="B4" s="146"/>
    </row>
    <row r="5" spans="1:2" x14ac:dyDescent="0.25">
      <c r="A5" s="130" t="s">
        <v>155</v>
      </c>
      <c r="B5" s="42" t="s">
        <v>289</v>
      </c>
    </row>
    <row r="6" spans="1:2" x14ac:dyDescent="0.25">
      <c r="A6" s="130" t="s">
        <v>288</v>
      </c>
      <c r="B6" s="42" t="s">
        <v>297</v>
      </c>
    </row>
    <row r="7" spans="1:2" x14ac:dyDescent="0.25">
      <c r="A7" s="130" t="s">
        <v>156</v>
      </c>
      <c r="B7" s="130"/>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12"/>
  <sheetViews>
    <sheetView zoomScaleNormal="100" workbookViewId="0">
      <selection activeCell="A5" sqref="A5:B12"/>
    </sheetView>
  </sheetViews>
  <sheetFormatPr defaultRowHeight="15" x14ac:dyDescent="0.25"/>
  <cols>
    <col min="1" max="1" width="18.7109375" bestFit="1" customWidth="1"/>
    <col min="2" max="2" width="48.5703125" customWidth="1"/>
    <col min="257" max="257" width="18.7109375" bestFit="1" customWidth="1"/>
    <col min="258" max="258" width="48.5703125" customWidth="1"/>
    <col min="513" max="513" width="18.7109375" bestFit="1" customWidth="1"/>
    <col min="514" max="514" width="48.5703125" customWidth="1"/>
    <col min="769" max="769" width="18.7109375" bestFit="1" customWidth="1"/>
    <col min="770" max="770" width="48.5703125" customWidth="1"/>
    <col min="1025" max="1025" width="18.7109375" bestFit="1" customWidth="1"/>
    <col min="1026" max="1026" width="48.5703125" customWidth="1"/>
    <col min="1281" max="1281" width="18.7109375" bestFit="1" customWidth="1"/>
    <col min="1282" max="1282" width="48.5703125" customWidth="1"/>
    <col min="1537" max="1537" width="18.7109375" bestFit="1" customWidth="1"/>
    <col min="1538" max="1538" width="48.5703125" customWidth="1"/>
    <col min="1793" max="1793" width="18.7109375" bestFit="1" customWidth="1"/>
    <col min="1794" max="1794" width="48.5703125" customWidth="1"/>
    <col min="2049" max="2049" width="18.7109375" bestFit="1" customWidth="1"/>
    <col min="2050" max="2050" width="48.5703125" customWidth="1"/>
    <col min="2305" max="2305" width="18.7109375" bestFit="1" customWidth="1"/>
    <col min="2306" max="2306" width="48.5703125" customWidth="1"/>
    <col min="2561" max="2561" width="18.7109375" bestFit="1" customWidth="1"/>
    <col min="2562" max="2562" width="48.5703125" customWidth="1"/>
    <col min="2817" max="2817" width="18.7109375" bestFit="1" customWidth="1"/>
    <col min="2818" max="2818" width="48.5703125" customWidth="1"/>
    <col min="3073" max="3073" width="18.7109375" bestFit="1" customWidth="1"/>
    <col min="3074" max="3074" width="48.5703125" customWidth="1"/>
    <col min="3329" max="3329" width="18.7109375" bestFit="1" customWidth="1"/>
    <col min="3330" max="3330" width="48.5703125" customWidth="1"/>
    <col min="3585" max="3585" width="18.7109375" bestFit="1" customWidth="1"/>
    <col min="3586" max="3586" width="48.5703125" customWidth="1"/>
    <col min="3841" max="3841" width="18.7109375" bestFit="1" customWidth="1"/>
    <col min="3842" max="3842" width="48.5703125" customWidth="1"/>
    <col min="4097" max="4097" width="18.7109375" bestFit="1" customWidth="1"/>
    <col min="4098" max="4098" width="48.5703125" customWidth="1"/>
    <col min="4353" max="4353" width="18.7109375" bestFit="1" customWidth="1"/>
    <col min="4354" max="4354" width="48.5703125" customWidth="1"/>
    <col min="4609" max="4609" width="18.7109375" bestFit="1" customWidth="1"/>
    <col min="4610" max="4610" width="48.5703125" customWidth="1"/>
    <col min="4865" max="4865" width="18.7109375" bestFit="1" customWidth="1"/>
    <col min="4866" max="4866" width="48.5703125" customWidth="1"/>
    <col min="5121" max="5121" width="18.7109375" bestFit="1" customWidth="1"/>
    <col min="5122" max="5122" width="48.5703125" customWidth="1"/>
    <col min="5377" max="5377" width="18.7109375" bestFit="1" customWidth="1"/>
    <col min="5378" max="5378" width="48.5703125" customWidth="1"/>
    <col min="5633" max="5633" width="18.7109375" bestFit="1" customWidth="1"/>
    <col min="5634" max="5634" width="48.5703125" customWidth="1"/>
    <col min="5889" max="5889" width="18.7109375" bestFit="1" customWidth="1"/>
    <col min="5890" max="5890" width="48.5703125" customWidth="1"/>
    <col min="6145" max="6145" width="18.7109375" bestFit="1" customWidth="1"/>
    <col min="6146" max="6146" width="48.5703125" customWidth="1"/>
    <col min="6401" max="6401" width="18.7109375" bestFit="1" customWidth="1"/>
    <col min="6402" max="6402" width="48.5703125" customWidth="1"/>
    <col min="6657" max="6657" width="18.7109375" bestFit="1" customWidth="1"/>
    <col min="6658" max="6658" width="48.5703125" customWidth="1"/>
    <col min="6913" max="6913" width="18.7109375" bestFit="1" customWidth="1"/>
    <col min="6914" max="6914" width="48.5703125" customWidth="1"/>
    <col min="7169" max="7169" width="18.7109375" bestFit="1" customWidth="1"/>
    <col min="7170" max="7170" width="48.5703125" customWidth="1"/>
    <col min="7425" max="7425" width="18.7109375" bestFit="1" customWidth="1"/>
    <col min="7426" max="7426" width="48.5703125" customWidth="1"/>
    <col min="7681" max="7681" width="18.7109375" bestFit="1" customWidth="1"/>
    <col min="7682" max="7682" width="48.5703125" customWidth="1"/>
    <col min="7937" max="7937" width="18.7109375" bestFit="1" customWidth="1"/>
    <col min="7938" max="7938" width="48.5703125" customWidth="1"/>
    <col min="8193" max="8193" width="18.7109375" bestFit="1" customWidth="1"/>
    <col min="8194" max="8194" width="48.5703125" customWidth="1"/>
    <col min="8449" max="8449" width="18.7109375" bestFit="1" customWidth="1"/>
    <col min="8450" max="8450" width="48.5703125" customWidth="1"/>
    <col min="8705" max="8705" width="18.7109375" bestFit="1" customWidth="1"/>
    <col min="8706" max="8706" width="48.5703125" customWidth="1"/>
    <col min="8961" max="8961" width="18.7109375" bestFit="1" customWidth="1"/>
    <col min="8962" max="8962" width="48.5703125" customWidth="1"/>
    <col min="9217" max="9217" width="18.7109375" bestFit="1" customWidth="1"/>
    <col min="9218" max="9218" width="48.5703125" customWidth="1"/>
    <col min="9473" max="9473" width="18.7109375" bestFit="1" customWidth="1"/>
    <col min="9474" max="9474" width="48.5703125" customWidth="1"/>
    <col min="9729" max="9729" width="18.7109375" bestFit="1" customWidth="1"/>
    <col min="9730" max="9730" width="48.5703125" customWidth="1"/>
    <col min="9985" max="9985" width="18.7109375" bestFit="1" customWidth="1"/>
    <col min="9986" max="9986" width="48.5703125" customWidth="1"/>
    <col min="10241" max="10241" width="18.7109375" bestFit="1" customWidth="1"/>
    <col min="10242" max="10242" width="48.5703125" customWidth="1"/>
    <col min="10497" max="10497" width="18.7109375" bestFit="1" customWidth="1"/>
    <col min="10498" max="10498" width="48.5703125" customWidth="1"/>
    <col min="10753" max="10753" width="18.7109375" bestFit="1" customWidth="1"/>
    <col min="10754" max="10754" width="48.5703125" customWidth="1"/>
    <col min="11009" max="11009" width="18.7109375" bestFit="1" customWidth="1"/>
    <col min="11010" max="11010" width="48.5703125" customWidth="1"/>
    <col min="11265" max="11265" width="18.7109375" bestFit="1" customWidth="1"/>
    <col min="11266" max="11266" width="48.5703125" customWidth="1"/>
    <col min="11521" max="11521" width="18.7109375" bestFit="1" customWidth="1"/>
    <col min="11522" max="11522" width="48.5703125" customWidth="1"/>
    <col min="11777" max="11777" width="18.7109375" bestFit="1" customWidth="1"/>
    <col min="11778" max="11778" width="48.5703125" customWidth="1"/>
    <col min="12033" max="12033" width="18.7109375" bestFit="1" customWidth="1"/>
    <col min="12034" max="12034" width="48.5703125" customWidth="1"/>
    <col min="12289" max="12289" width="18.7109375" bestFit="1" customWidth="1"/>
    <col min="12290" max="12290" width="48.5703125" customWidth="1"/>
    <col min="12545" max="12545" width="18.7109375" bestFit="1" customWidth="1"/>
    <col min="12546" max="12546" width="48.5703125" customWidth="1"/>
    <col min="12801" max="12801" width="18.7109375" bestFit="1" customWidth="1"/>
    <col min="12802" max="12802" width="48.5703125" customWidth="1"/>
    <col min="13057" max="13057" width="18.7109375" bestFit="1" customWidth="1"/>
    <col min="13058" max="13058" width="48.5703125" customWidth="1"/>
    <col min="13313" max="13313" width="18.7109375" bestFit="1" customWidth="1"/>
    <col min="13314" max="13314" width="48.5703125" customWidth="1"/>
    <col min="13569" max="13569" width="18.7109375" bestFit="1" customWidth="1"/>
    <col min="13570" max="13570" width="48.5703125" customWidth="1"/>
    <col min="13825" max="13825" width="18.7109375" bestFit="1" customWidth="1"/>
    <col min="13826" max="13826" width="48.5703125" customWidth="1"/>
    <col min="14081" max="14081" width="18.7109375" bestFit="1" customWidth="1"/>
    <col min="14082" max="14082" width="48.5703125" customWidth="1"/>
    <col min="14337" max="14337" width="18.7109375" bestFit="1" customWidth="1"/>
    <col min="14338" max="14338" width="48.5703125" customWidth="1"/>
    <col min="14593" max="14593" width="18.7109375" bestFit="1" customWidth="1"/>
    <col min="14594" max="14594" width="48.5703125" customWidth="1"/>
    <col min="14849" max="14849" width="18.7109375" bestFit="1" customWidth="1"/>
    <col min="14850" max="14850" width="48.5703125" customWidth="1"/>
    <col min="15105" max="15105" width="18.7109375" bestFit="1" customWidth="1"/>
    <col min="15106" max="15106" width="48.5703125" customWidth="1"/>
    <col min="15361" max="15361" width="18.7109375" bestFit="1" customWidth="1"/>
    <col min="15362" max="15362" width="48.5703125" customWidth="1"/>
    <col min="15617" max="15617" width="18.7109375" bestFit="1" customWidth="1"/>
    <col min="15618" max="15618" width="48.5703125" customWidth="1"/>
    <col min="15873" max="15873" width="18.7109375" bestFit="1" customWidth="1"/>
    <col min="15874" max="15874" width="48.5703125" customWidth="1"/>
    <col min="16129" max="16129" width="18.7109375" bestFit="1" customWidth="1"/>
    <col min="16130" max="16130" width="48.5703125" customWidth="1"/>
  </cols>
  <sheetData>
    <row r="1" spans="1:2" s="318" customFormat="1" ht="56.25" customHeight="1" x14ac:dyDescent="0.25">
      <c r="A1" s="397" t="s">
        <v>361</v>
      </c>
      <c r="B1" s="397"/>
    </row>
    <row r="2" spans="1:2" x14ac:dyDescent="0.25">
      <c r="A2" s="111" t="s">
        <v>195</v>
      </c>
      <c r="B2" s="136">
        <f>+'Basic Grant Information'!B1</f>
        <v>0</v>
      </c>
    </row>
    <row r="3" spans="1:2" x14ac:dyDescent="0.25">
      <c r="A3" s="111" t="s">
        <v>156</v>
      </c>
      <c r="B3" s="136">
        <f>+'Basic Grant Information'!B7</f>
        <v>0</v>
      </c>
    </row>
    <row r="4" spans="1:2" x14ac:dyDescent="0.25">
      <c r="A4" s="111" t="s">
        <v>196</v>
      </c>
      <c r="B4" s="136">
        <f>+'Basic Grant Information'!B4</f>
        <v>0</v>
      </c>
    </row>
    <row r="5" spans="1:2" x14ac:dyDescent="0.25">
      <c r="A5" s="112" t="s">
        <v>246</v>
      </c>
      <c r="B5" s="8" t="s">
        <v>98</v>
      </c>
    </row>
    <row r="6" spans="1:2" x14ac:dyDescent="0.25">
      <c r="A6" s="111" t="s">
        <v>202</v>
      </c>
      <c r="B6" s="319">
        <f>'Budget Detail'!H17</f>
        <v>0</v>
      </c>
    </row>
    <row r="7" spans="1:2" x14ac:dyDescent="0.25">
      <c r="A7" s="111" t="s">
        <v>35</v>
      </c>
      <c r="B7" s="319">
        <f>'Budget Detail'!H28</f>
        <v>0</v>
      </c>
    </row>
    <row r="8" spans="1:2" x14ac:dyDescent="0.25">
      <c r="A8" s="111" t="s">
        <v>133</v>
      </c>
      <c r="B8" s="319">
        <f>+'Budget Detail'!H143</f>
        <v>157000</v>
      </c>
    </row>
    <row r="9" spans="1:2" x14ac:dyDescent="0.25">
      <c r="A9" s="111" t="s">
        <v>231</v>
      </c>
      <c r="B9" s="319">
        <f>'Budget Detail'!H195</f>
        <v>0</v>
      </c>
    </row>
    <row r="10" spans="1:2" x14ac:dyDescent="0.25">
      <c r="A10" s="111" t="s">
        <v>34</v>
      </c>
      <c r="B10" s="113"/>
    </row>
    <row r="11" spans="1:2" x14ac:dyDescent="0.25">
      <c r="A11" s="111" t="s">
        <v>360</v>
      </c>
      <c r="B11" s="113"/>
    </row>
    <row r="12" spans="1:2" x14ac:dyDescent="0.25">
      <c r="A12" s="111" t="s">
        <v>98</v>
      </c>
      <c r="B12" s="320">
        <f>SUBTOTAL(109,B6:B11)</f>
        <v>157000</v>
      </c>
    </row>
  </sheetData>
  <mergeCells count="1">
    <mergeCell ref="A1:B1"/>
  </mergeCells>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80"/>
  <sheetViews>
    <sheetView workbookViewId="0">
      <selection activeCell="A66" sqref="A66"/>
    </sheetView>
  </sheetViews>
  <sheetFormatPr defaultRowHeight="15" x14ac:dyDescent="0.25"/>
  <cols>
    <col min="1" max="1" width="21.5703125" customWidth="1"/>
    <col min="2" max="2" width="12.28515625" bestFit="1" customWidth="1"/>
  </cols>
  <sheetData>
    <row r="1" spans="1:1" x14ac:dyDescent="0.25">
      <c r="A1" s="9" t="s">
        <v>32</v>
      </c>
    </row>
    <row r="2" spans="1:1" x14ac:dyDescent="0.25">
      <c r="A2" t="s">
        <v>30</v>
      </c>
    </row>
    <row r="3" spans="1:1" x14ac:dyDescent="0.25">
      <c r="A3" t="s">
        <v>31</v>
      </c>
    </row>
    <row r="4" spans="1:1" x14ac:dyDescent="0.25">
      <c r="A4" t="s">
        <v>36</v>
      </c>
    </row>
    <row r="6" spans="1:1" x14ac:dyDescent="0.25">
      <c r="A6" s="9" t="s">
        <v>33</v>
      </c>
    </row>
    <row r="7" spans="1:1" x14ac:dyDescent="0.25">
      <c r="A7" t="s">
        <v>304</v>
      </c>
    </row>
    <row r="8" spans="1:1" x14ac:dyDescent="0.25">
      <c r="A8" t="s">
        <v>305</v>
      </c>
    </row>
    <row r="10" spans="1:1" x14ac:dyDescent="0.25">
      <c r="A10" s="9" t="s">
        <v>35</v>
      </c>
    </row>
    <row r="11" spans="1:1" x14ac:dyDescent="0.25">
      <c r="A11" t="s">
        <v>36</v>
      </c>
    </row>
    <row r="12" spans="1:1" x14ac:dyDescent="0.25">
      <c r="A12" t="s">
        <v>37</v>
      </c>
    </row>
    <row r="13" spans="1:1" x14ac:dyDescent="0.25">
      <c r="A13" t="s">
        <v>38</v>
      </c>
    </row>
    <row r="14" spans="1:1" x14ac:dyDescent="0.25">
      <c r="A14" t="s">
        <v>39</v>
      </c>
    </row>
    <row r="16" spans="1:1" x14ac:dyDescent="0.25">
      <c r="A16" s="9" t="s">
        <v>56</v>
      </c>
    </row>
    <row r="17" spans="1:1" x14ac:dyDescent="0.25">
      <c r="A17" t="s">
        <v>57</v>
      </c>
    </row>
    <row r="18" spans="1:1" x14ac:dyDescent="0.25">
      <c r="A18" t="s">
        <v>309</v>
      </c>
    </row>
    <row r="19" spans="1:1" x14ac:dyDescent="0.25">
      <c r="A19" t="s">
        <v>310</v>
      </c>
    </row>
    <row r="22" spans="1:1" x14ac:dyDescent="0.25">
      <c r="A22" s="9"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1" spans="1:1" x14ac:dyDescent="0.25">
      <c r="A31" s="9" t="s">
        <v>66</v>
      </c>
    </row>
    <row r="32" spans="1:1" x14ac:dyDescent="0.25">
      <c r="A32" t="s">
        <v>67</v>
      </c>
    </row>
    <row r="33" spans="1:1" x14ac:dyDescent="0.25">
      <c r="A33" t="s">
        <v>68</v>
      </c>
    </row>
    <row r="34" spans="1:1" x14ac:dyDescent="0.25">
      <c r="A34" t="s">
        <v>69</v>
      </c>
    </row>
    <row r="35" spans="1:1" x14ac:dyDescent="0.25">
      <c r="A35" t="s">
        <v>70</v>
      </c>
    </row>
    <row r="36" spans="1:1" x14ac:dyDescent="0.25">
      <c r="A36" t="s">
        <v>71</v>
      </c>
    </row>
    <row r="37" spans="1:1" x14ac:dyDescent="0.25">
      <c r="A37" t="s">
        <v>72</v>
      </c>
    </row>
    <row r="38" spans="1:1" x14ac:dyDescent="0.25">
      <c r="A38" t="s">
        <v>73</v>
      </c>
    </row>
    <row r="39" spans="1:1" x14ac:dyDescent="0.25">
      <c r="A39" t="s">
        <v>311</v>
      </c>
    </row>
    <row r="40" spans="1:1" x14ac:dyDescent="0.25">
      <c r="A40" t="s">
        <v>74</v>
      </c>
    </row>
    <row r="42" spans="1:1" x14ac:dyDescent="0.25">
      <c r="A42" s="9" t="s">
        <v>58</v>
      </c>
    </row>
    <row r="43" spans="1:1" x14ac:dyDescent="0.25">
      <c r="A43" t="s">
        <v>78</v>
      </c>
    </row>
    <row r="44" spans="1:1" x14ac:dyDescent="0.25">
      <c r="A44" t="s">
        <v>79</v>
      </c>
    </row>
    <row r="45" spans="1:1" x14ac:dyDescent="0.25">
      <c r="A45" t="s">
        <v>80</v>
      </c>
    </row>
    <row r="47" spans="1:1" x14ac:dyDescent="0.25">
      <c r="A47" s="9" t="s">
        <v>87</v>
      </c>
    </row>
    <row r="48" spans="1:1" x14ac:dyDescent="0.25">
      <c r="A48" t="s">
        <v>88</v>
      </c>
    </row>
    <row r="49" spans="1:1" x14ac:dyDescent="0.25">
      <c r="A49" t="s">
        <v>89</v>
      </c>
    </row>
    <row r="50" spans="1:1" x14ac:dyDescent="0.25">
      <c r="A50" t="s">
        <v>90</v>
      </c>
    </row>
    <row r="51" spans="1:1" x14ac:dyDescent="0.25">
      <c r="A51" t="s">
        <v>91</v>
      </c>
    </row>
    <row r="52" spans="1:1" x14ac:dyDescent="0.25">
      <c r="A52" t="s">
        <v>92</v>
      </c>
    </row>
    <row r="53" spans="1:1" x14ac:dyDescent="0.25">
      <c r="A53" t="s">
        <v>93</v>
      </c>
    </row>
    <row r="54" spans="1:1" x14ac:dyDescent="0.25">
      <c r="A54" t="s">
        <v>94</v>
      </c>
    </row>
    <row r="56" spans="1:1" x14ac:dyDescent="0.25">
      <c r="A56" s="9" t="s">
        <v>143</v>
      </c>
    </row>
    <row r="57" spans="1:1" x14ac:dyDescent="0.25">
      <c r="A57" t="s">
        <v>143</v>
      </c>
    </row>
    <row r="58" spans="1:1" x14ac:dyDescent="0.25">
      <c r="A58" t="s">
        <v>144</v>
      </c>
    </row>
    <row r="60" spans="1:1" x14ac:dyDescent="0.25">
      <c r="A60" s="9" t="s">
        <v>145</v>
      </c>
    </row>
    <row r="61" spans="1:1" x14ac:dyDescent="0.25">
      <c r="A61" t="s">
        <v>146</v>
      </c>
    </row>
    <row r="62" spans="1:1" x14ac:dyDescent="0.25">
      <c r="A62" t="s">
        <v>147</v>
      </c>
    </row>
    <row r="64" spans="1:1" x14ac:dyDescent="0.25">
      <c r="A64" s="9" t="s">
        <v>148</v>
      </c>
    </row>
    <row r="65" spans="1:1" x14ac:dyDescent="0.25">
      <c r="A65" t="s">
        <v>149</v>
      </c>
    </row>
    <row r="66" spans="1:1" x14ac:dyDescent="0.25">
      <c r="A66" t="s">
        <v>359</v>
      </c>
    </row>
    <row r="67" spans="1:1" x14ac:dyDescent="0.25">
      <c r="A67" t="s">
        <v>150</v>
      </c>
    </row>
    <row r="69" spans="1:1" x14ac:dyDescent="0.25">
      <c r="A69" t="s">
        <v>161</v>
      </c>
    </row>
    <row r="70" spans="1:1" x14ac:dyDescent="0.25">
      <c r="A70" t="s">
        <v>162</v>
      </c>
    </row>
    <row r="71" spans="1:1" x14ac:dyDescent="0.25">
      <c r="A71" t="s">
        <v>163</v>
      </c>
    </row>
    <row r="72" spans="1:1" x14ac:dyDescent="0.25">
      <c r="A72" t="s">
        <v>164</v>
      </c>
    </row>
    <row r="73" spans="1:1" x14ac:dyDescent="0.25">
      <c r="A73" t="s">
        <v>165</v>
      </c>
    </row>
    <row r="74" spans="1:1" x14ac:dyDescent="0.25">
      <c r="A74" t="s">
        <v>166</v>
      </c>
    </row>
    <row r="75" spans="1:1" x14ac:dyDescent="0.25">
      <c r="A75" t="s">
        <v>167</v>
      </c>
    </row>
    <row r="76" spans="1:1" x14ac:dyDescent="0.25">
      <c r="A76" t="s">
        <v>168</v>
      </c>
    </row>
    <row r="77" spans="1:1" x14ac:dyDescent="0.25">
      <c r="A77" t="s">
        <v>169</v>
      </c>
    </row>
    <row r="79" spans="1:1" x14ac:dyDescent="0.25">
      <c r="A79" s="9" t="s">
        <v>293</v>
      </c>
    </row>
    <row r="80" spans="1:1" x14ac:dyDescent="0.25">
      <c r="A80" t="s">
        <v>294</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34"/>
  <sheetViews>
    <sheetView showGridLines="0" zoomScaleNormal="100" workbookViewId="0">
      <selection activeCell="B20" sqref="B20"/>
    </sheetView>
  </sheetViews>
  <sheetFormatPr defaultRowHeight="15" x14ac:dyDescent="0.25"/>
  <cols>
    <col min="1" max="1" width="53" style="3" customWidth="1"/>
    <col min="2" max="2" width="34.85546875" style="149" bestFit="1" customWidth="1"/>
    <col min="3" max="3" width="24.140625" customWidth="1"/>
  </cols>
  <sheetData>
    <row r="1" spans="1:3" s="36" customFormat="1" ht="18.75" x14ac:dyDescent="0.25">
      <c r="A1" s="34">
        <f>+'Basic Grant Information'!B1</f>
        <v>0</v>
      </c>
      <c r="B1" s="6"/>
    </row>
    <row r="2" spans="1:3" s="36" customFormat="1" ht="18.75" x14ac:dyDescent="0.25">
      <c r="A2" s="34">
        <f>+'Basic Grant Information'!B7</f>
        <v>0</v>
      </c>
      <c r="B2" s="34"/>
      <c r="C2" s="35"/>
    </row>
    <row r="3" spans="1:3" s="36" customFormat="1" ht="18.75" x14ac:dyDescent="0.25">
      <c r="A3" s="35"/>
      <c r="B3" s="34"/>
      <c r="C3" s="35"/>
    </row>
    <row r="5" spans="1:3" x14ac:dyDescent="0.25">
      <c r="A5" s="153" t="s">
        <v>0</v>
      </c>
      <c r="B5" s="150">
        <f>+'Basic Grant Information'!B1</f>
        <v>0</v>
      </c>
    </row>
    <row r="6" spans="1:3" x14ac:dyDescent="0.25">
      <c r="A6" s="153" t="s">
        <v>1</v>
      </c>
      <c r="B6" s="150" t="s">
        <v>290</v>
      </c>
    </row>
    <row r="7" spans="1:3" x14ac:dyDescent="0.25">
      <c r="A7" s="153" t="s">
        <v>2</v>
      </c>
      <c r="B7" s="151">
        <f>'Basic Grant Information'!B2</f>
        <v>0</v>
      </c>
    </row>
    <row r="8" spans="1:3" x14ac:dyDescent="0.25">
      <c r="A8" s="153" t="s">
        <v>3</v>
      </c>
      <c r="B8" s="151">
        <f>'Basic Grant Information'!B3</f>
        <v>0</v>
      </c>
    </row>
    <row r="9" spans="1:3" x14ac:dyDescent="0.25">
      <c r="A9" s="323" t="s">
        <v>4</v>
      </c>
      <c r="B9" s="324"/>
    </row>
    <row r="10" spans="1:3" x14ac:dyDescent="0.25">
      <c r="A10" s="218" t="s">
        <v>5</v>
      </c>
      <c r="B10" s="220"/>
    </row>
    <row r="11" spans="1:3" x14ac:dyDescent="0.25">
      <c r="A11" s="218" t="s">
        <v>6</v>
      </c>
      <c r="B11" s="216"/>
    </row>
    <row r="12" spans="1:3" x14ac:dyDescent="0.25">
      <c r="A12" s="218" t="s">
        <v>7</v>
      </c>
      <c r="B12" s="216"/>
    </row>
    <row r="13" spans="1:3" x14ac:dyDescent="0.25">
      <c r="A13" s="218" t="s">
        <v>8</v>
      </c>
      <c r="B13" s="216"/>
    </row>
    <row r="14" spans="1:3" x14ac:dyDescent="0.25">
      <c r="A14" s="219" t="s">
        <v>9</v>
      </c>
      <c r="B14" s="217"/>
    </row>
    <row r="15" spans="1:3" x14ac:dyDescent="0.25">
      <c r="A15" s="325" t="s">
        <v>160</v>
      </c>
      <c r="B15" s="215"/>
    </row>
    <row r="16" spans="1:3" x14ac:dyDescent="0.25">
      <c r="A16" s="325"/>
      <c r="B16" s="215"/>
    </row>
    <row r="17" spans="1:2" x14ac:dyDescent="0.25">
      <c r="A17" s="325"/>
      <c r="B17" s="215"/>
    </row>
    <row r="18" spans="1:2" x14ac:dyDescent="0.25">
      <c r="A18" s="325"/>
      <c r="B18" s="215"/>
    </row>
    <row r="19" spans="1:2" x14ac:dyDescent="0.25">
      <c r="A19" s="325"/>
      <c r="B19" s="215"/>
    </row>
    <row r="20" spans="1:2" x14ac:dyDescent="0.25">
      <c r="A20" s="41" t="s">
        <v>10</v>
      </c>
      <c r="B20" s="152"/>
    </row>
    <row r="21" spans="1:2" ht="30" x14ac:dyDescent="0.25">
      <c r="A21" s="153" t="s">
        <v>11</v>
      </c>
      <c r="B21" s="150" t="s">
        <v>30</v>
      </c>
    </row>
    <row r="22" spans="1:2" ht="30" x14ac:dyDescent="0.25">
      <c r="A22" s="138" t="s">
        <v>298</v>
      </c>
      <c r="B22" s="221"/>
    </row>
    <row r="23" spans="1:2" x14ac:dyDescent="0.25">
      <c r="A23" s="4" t="s">
        <v>12</v>
      </c>
      <c r="B23" s="137"/>
    </row>
    <row r="24" spans="1:2" x14ac:dyDescent="0.25">
      <c r="A24" s="60" t="s">
        <v>157</v>
      </c>
      <c r="B24" s="148"/>
    </row>
    <row r="25" spans="1:2" x14ac:dyDescent="0.25">
      <c r="A25" s="61" t="s">
        <v>13</v>
      </c>
      <c r="B25" s="148"/>
    </row>
    <row r="26" spans="1:2" x14ac:dyDescent="0.25">
      <c r="A26" s="61" t="s">
        <v>14</v>
      </c>
      <c r="B26" s="148"/>
    </row>
    <row r="27" spans="1:2" x14ac:dyDescent="0.25">
      <c r="A27" s="61" t="s">
        <v>15</v>
      </c>
      <c r="B27" s="148"/>
    </row>
    <row r="28" spans="1:2" x14ac:dyDescent="0.25">
      <c r="A28" s="61" t="s">
        <v>16</v>
      </c>
      <c r="B28" s="148"/>
    </row>
    <row r="29" spans="1:2" x14ac:dyDescent="0.25">
      <c r="A29" s="61" t="s">
        <v>17</v>
      </c>
      <c r="B29" s="148"/>
    </row>
    <row r="30" spans="1:2" x14ac:dyDescent="0.25">
      <c r="A30" s="61" t="s">
        <v>18</v>
      </c>
      <c r="B30" s="148"/>
    </row>
    <row r="31" spans="1:2" x14ac:dyDescent="0.25">
      <c r="A31" s="61" t="s">
        <v>19</v>
      </c>
      <c r="B31" s="148"/>
    </row>
    <row r="32" spans="1:2" x14ac:dyDescent="0.25">
      <c r="A32" s="61" t="s">
        <v>20</v>
      </c>
      <c r="B32" s="148"/>
    </row>
    <row r="33" spans="1:2" x14ac:dyDescent="0.25">
      <c r="A33" s="61" t="s">
        <v>21</v>
      </c>
      <c r="B33" s="148"/>
    </row>
    <row r="34" spans="1:2" x14ac:dyDescent="0.25">
      <c r="A34" s="62" t="s">
        <v>22</v>
      </c>
      <c r="B34" s="147"/>
    </row>
  </sheetData>
  <sheetProtection formatCells="0" formatColumns="0" formatRows="0" selectLockedCells="1"/>
  <mergeCells count="2">
    <mergeCell ref="A9:B9"/>
    <mergeCell ref="A15:A19"/>
  </mergeCells>
  <pageMargins left="0.7" right="0.7" top="0.75" bottom="0.75" header="0.3" footer="0.3"/>
  <pageSetup scale="99" orientation="portrait" r:id="rId1"/>
  <extLst>
    <ext xmlns:x14="http://schemas.microsoft.com/office/spreadsheetml/2009/9/main" uri="{CCE6A557-97BC-4b89-ADB6-D9C93CAAB3DF}">
      <x14:dataValidations xmlns:xm="http://schemas.microsoft.com/office/excel/2006/main" xWindow="411" yWindow="663" count="2">
        <x14:dataValidation type="list" allowBlank="1" showInputMessage="1" showErrorMessage="1">
          <x14:formula1>
            <xm:f>Lists!$A$2:$A$3</xm:f>
          </x14:formula1>
          <xm:sqref>B20</xm:sqref>
        </x14:dataValidation>
        <x14:dataValidation type="list" allowBlank="1" showInputMessage="1" showErrorMessage="1" promptTitle="Congressional District" prompt="List all congressional districts that this particular project covers.">
          <x14:formula1>
            <xm:f>Lists!$A$70:$A$77</xm:f>
          </x14:formula1>
          <xm:sqref>B15:B19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E12" sqref="E12"/>
    </sheetView>
  </sheetViews>
  <sheetFormatPr defaultRowHeight="15" x14ac:dyDescent="0.25"/>
  <cols>
    <col min="1" max="1" width="67.140625" style="133" customWidth="1"/>
    <col min="2" max="2" width="35.28515625" style="133" customWidth="1"/>
    <col min="3" max="16384" width="9.140625" style="133"/>
  </cols>
  <sheetData>
    <row r="1" spans="1:3" s="54" customFormat="1" ht="18.75" x14ac:dyDescent="0.25">
      <c r="A1" s="154">
        <f>+'Basic Grant Information'!B1</f>
        <v>0</v>
      </c>
      <c r="B1" s="155"/>
    </row>
    <row r="2" spans="1:3" s="54" customFormat="1" ht="18.75" x14ac:dyDescent="0.25">
      <c r="A2" s="154">
        <f>+'Basic Grant Information'!B7</f>
        <v>0</v>
      </c>
      <c r="B2" s="154"/>
      <c r="C2" s="156"/>
    </row>
    <row r="5" spans="1:3" s="162" customFormat="1" ht="43.5" customHeight="1" x14ac:dyDescent="0.25">
      <c r="A5" s="160" t="s">
        <v>300</v>
      </c>
      <c r="B5" s="161"/>
    </row>
    <row r="6" spans="1:3" s="162" customFormat="1" ht="49.5" customHeight="1" x14ac:dyDescent="0.25">
      <c r="A6" s="165" t="s">
        <v>299</v>
      </c>
      <c r="B6" s="159"/>
    </row>
    <row r="7" spans="1:3" s="162" customFormat="1" ht="66" customHeight="1" x14ac:dyDescent="0.25">
      <c r="A7" s="163" t="s">
        <v>301</v>
      </c>
      <c r="B7" s="161"/>
    </row>
    <row r="8" spans="1:3" s="162" customFormat="1" ht="66" customHeight="1" x14ac:dyDescent="0.25">
      <c r="A8" s="158" t="s">
        <v>302</v>
      </c>
      <c r="B8" s="164" t="s">
        <v>36</v>
      </c>
    </row>
    <row r="9" spans="1:3" s="162" customFormat="1" ht="42" customHeight="1" x14ac:dyDescent="0.25">
      <c r="A9" s="158" t="s">
        <v>303</v>
      </c>
      <c r="B9" s="161"/>
    </row>
    <row r="10" spans="1:3" x14ac:dyDescent="0.25">
      <c r="A10" s="157"/>
    </row>
    <row r="11" spans="1:3" x14ac:dyDescent="0.25">
      <c r="A11" s="157"/>
    </row>
    <row r="12" spans="1:3" x14ac:dyDescent="0.25">
      <c r="A12" s="157"/>
    </row>
    <row r="13" spans="1:3" x14ac:dyDescent="0.25">
      <c r="A13" s="157"/>
    </row>
    <row r="14" spans="1:3" x14ac:dyDescent="0.25">
      <c r="A14" s="157"/>
    </row>
  </sheetData>
  <pageMargins left="0.7" right="0.7" top="0.75" bottom="0.75" header="0.3" footer="0.3"/>
  <pageSetup scale="8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Yes/No">
          <x14:formula1>
            <xm:f>Lists!$A$2:$A$3</xm:f>
          </x14:formula1>
          <xm:sqref>B5 B7 B9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C12"/>
  <sheetViews>
    <sheetView showGridLines="0" workbookViewId="0">
      <selection activeCell="B11" sqref="B11"/>
    </sheetView>
  </sheetViews>
  <sheetFormatPr defaultRowHeight="15" x14ac:dyDescent="0.25"/>
  <cols>
    <col min="1" max="1" width="48.28515625" style="6" customWidth="1"/>
    <col min="2" max="2" width="48.140625" style="149" bestFit="1" customWidth="1"/>
    <col min="3" max="3" width="24.140625" customWidth="1"/>
  </cols>
  <sheetData>
    <row r="1" spans="1:3" s="36" customFormat="1" ht="18.75" x14ac:dyDescent="0.25">
      <c r="A1" s="26">
        <f>+'Basic Grant Information'!B1</f>
        <v>0</v>
      </c>
      <c r="B1" s="6"/>
    </row>
    <row r="2" spans="1:3" s="36" customFormat="1" ht="18.75" x14ac:dyDescent="0.25">
      <c r="A2" s="26">
        <f>+'Basic Grant Information'!B7</f>
        <v>0</v>
      </c>
      <c r="B2" s="140"/>
      <c r="C2" s="35"/>
    </row>
    <row r="3" spans="1:3" s="36" customFormat="1" ht="18.75" x14ac:dyDescent="0.25">
      <c r="A3" s="35"/>
      <c r="B3" s="140"/>
      <c r="C3" s="35"/>
    </row>
    <row r="5" spans="1:3" x14ac:dyDescent="0.25">
      <c r="A5" s="222" t="s">
        <v>23</v>
      </c>
      <c r="B5" s="145">
        <f>+'Basic Grant Information'!B4</f>
        <v>0</v>
      </c>
    </row>
    <row r="6" spans="1:3" x14ac:dyDescent="0.25">
      <c r="A6" s="222" t="s">
        <v>24</v>
      </c>
      <c r="B6" s="145" t="str">
        <f>+'Basic Grant Information'!B5</f>
        <v>MD-501</v>
      </c>
    </row>
    <row r="7" spans="1:3" x14ac:dyDescent="0.25">
      <c r="A7" s="222" t="s">
        <v>25</v>
      </c>
      <c r="B7" s="145" t="str">
        <f>+'Basic Grant Information'!B6</f>
        <v>City of Baltimore - Mayor's Office of Human Services</v>
      </c>
    </row>
    <row r="8" spans="1:3" x14ac:dyDescent="0.25">
      <c r="A8" s="222" t="s">
        <v>26</v>
      </c>
      <c r="B8" s="145">
        <f>+'Basic Grant Information'!B7</f>
        <v>0</v>
      </c>
    </row>
    <row r="9" spans="1:3" x14ac:dyDescent="0.25">
      <c r="A9" s="222" t="s">
        <v>27</v>
      </c>
      <c r="B9" s="145" t="s">
        <v>170</v>
      </c>
    </row>
    <row r="10" spans="1:3" x14ac:dyDescent="0.25">
      <c r="A10" s="129" t="s">
        <v>28</v>
      </c>
      <c r="B10" s="146"/>
    </row>
    <row r="11" spans="1:3" ht="30" x14ac:dyDescent="0.25">
      <c r="A11" s="7" t="s">
        <v>247</v>
      </c>
      <c r="B11" s="147"/>
    </row>
    <row r="12" spans="1:3" ht="30" hidden="1" x14ac:dyDescent="0.25">
      <c r="A12" s="7" t="s">
        <v>29</v>
      </c>
      <c r="B12" s="148" t="s">
        <v>31</v>
      </c>
      <c r="C12" t="s">
        <v>158</v>
      </c>
    </row>
  </sheetData>
  <sheetProtection formatCells="0" formatColumns="0" formatRows="0" selectLockedCells="1"/>
  <pageMargins left="0.7" right="0.7" top="0.75" bottom="0.75" header="0.3" footer="0.3"/>
  <pageSetup scale="93"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Lists!$A$2:$A$3</xm:f>
          </x14:formula1>
          <xm:sqref>B12</xm:sqref>
        </x14:dataValidation>
        <x14:dataValidation type="list" allowBlank="1" showInputMessage="1" showErrorMessage="1" prompt="Yes/No_x000a_">
          <x14:formula1>
            <xm:f>Lists!$A$2:$A$3</xm:f>
          </x14:formula1>
          <xm:sqref>B11</xm:sqref>
        </x14:dataValidation>
        <x14:dataValidation type="list" allowBlank="1" showInputMessage="1" showErrorMessage="1" prompt="Select the appropriate component type. _x000a_">
          <x14:formula1>
            <xm:f>Lists!$A$7:$A$8</xm:f>
          </x14:formula1>
          <xm:sqref>B10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C38"/>
  <sheetViews>
    <sheetView showGridLines="0" topLeftCell="A17" zoomScaleNormal="100" workbookViewId="0">
      <selection activeCell="B37" sqref="B37"/>
    </sheetView>
  </sheetViews>
  <sheetFormatPr defaultRowHeight="15" x14ac:dyDescent="0.25"/>
  <cols>
    <col min="1" max="1" width="55.28515625" style="6" customWidth="1"/>
    <col min="2" max="2" width="12.28515625" style="8" customWidth="1"/>
    <col min="3" max="3" width="87.42578125" customWidth="1"/>
  </cols>
  <sheetData>
    <row r="1" spans="1:3" s="36" customFormat="1" ht="18.75" x14ac:dyDescent="0.25">
      <c r="A1" s="26">
        <f>+'Basic Grant Information'!B1</f>
        <v>0</v>
      </c>
    </row>
    <row r="2" spans="1:3" s="36" customFormat="1" ht="18.75" x14ac:dyDescent="0.25">
      <c r="A2" s="26">
        <f>+'Basic Grant Information'!B7</f>
        <v>0</v>
      </c>
      <c r="B2" s="26"/>
    </row>
    <row r="3" spans="1:3" s="36" customFormat="1" ht="18.75" x14ac:dyDescent="0.25">
      <c r="A3" s="35"/>
      <c r="B3" s="26"/>
    </row>
    <row r="5" spans="1:3" ht="15.75" thickBot="1" x14ac:dyDescent="0.3">
      <c r="B5" s="139"/>
    </row>
    <row r="6" spans="1:3" ht="214.5" customHeight="1" thickBot="1" x14ac:dyDescent="0.3">
      <c r="A6" s="169" t="s">
        <v>339</v>
      </c>
      <c r="B6" s="330"/>
      <c r="C6" s="331"/>
    </row>
    <row r="7" spans="1:3" ht="20.25" customHeight="1" x14ac:dyDescent="0.25">
      <c r="A7" s="168"/>
      <c r="B7" s="166"/>
    </row>
    <row r="8" spans="1:3" ht="30" x14ac:dyDescent="0.25">
      <c r="A8" s="142" t="s">
        <v>248</v>
      </c>
      <c r="B8" s="224" t="s">
        <v>30</v>
      </c>
    </row>
    <row r="9" spans="1:3" ht="75" x14ac:dyDescent="0.25">
      <c r="A9" s="223" t="s">
        <v>306</v>
      </c>
      <c r="B9" s="115"/>
      <c r="C9" s="144" t="s">
        <v>340</v>
      </c>
    </row>
    <row r="10" spans="1:3" x14ac:dyDescent="0.25">
      <c r="A10" s="63" t="s">
        <v>171</v>
      </c>
      <c r="B10" s="115"/>
    </row>
    <row r="11" spans="1:3" x14ac:dyDescent="0.25">
      <c r="A11" s="64" t="s">
        <v>172</v>
      </c>
      <c r="B11" s="115"/>
    </row>
    <row r="12" spans="1:3" x14ac:dyDescent="0.25">
      <c r="A12" s="64" t="s">
        <v>173</v>
      </c>
      <c r="B12" s="115"/>
    </row>
    <row r="13" spans="1:3" x14ac:dyDescent="0.25">
      <c r="A13" s="64" t="s">
        <v>307</v>
      </c>
      <c r="B13" s="115"/>
    </row>
    <row r="14" spans="1:3" x14ac:dyDescent="0.25">
      <c r="A14" s="64" t="s">
        <v>174</v>
      </c>
      <c r="B14" s="115"/>
    </row>
    <row r="15" spans="1:3" x14ac:dyDescent="0.25">
      <c r="A15" s="64" t="s">
        <v>175</v>
      </c>
      <c r="B15" s="115"/>
    </row>
    <row r="16" spans="1:3" x14ac:dyDescent="0.25">
      <c r="A16" s="64" t="s">
        <v>176</v>
      </c>
      <c r="B16" s="115"/>
    </row>
    <row r="17" spans="1:2" x14ac:dyDescent="0.25">
      <c r="A17" s="118" t="s">
        <v>177</v>
      </c>
      <c r="B17" s="115"/>
    </row>
    <row r="18" spans="1:2" x14ac:dyDescent="0.25">
      <c r="A18" s="170" t="s">
        <v>291</v>
      </c>
      <c r="B18" s="131"/>
    </row>
    <row r="19" spans="1:2" ht="42.75" customHeight="1" x14ac:dyDescent="0.25">
      <c r="A19" s="328"/>
      <c r="B19" s="329"/>
    </row>
    <row r="20" spans="1:2" ht="36" customHeight="1" x14ac:dyDescent="0.25">
      <c r="A20" s="65" t="s">
        <v>249</v>
      </c>
      <c r="B20" s="115"/>
    </row>
    <row r="21" spans="1:2" ht="46.5" customHeight="1" x14ac:dyDescent="0.25">
      <c r="A21" s="326" t="s">
        <v>250</v>
      </c>
      <c r="B21" s="327"/>
    </row>
    <row r="22" spans="1:2" x14ac:dyDescent="0.25">
      <c r="A22" s="120" t="s">
        <v>251</v>
      </c>
      <c r="B22" s="115"/>
    </row>
    <row r="23" spans="1:2" x14ac:dyDescent="0.25">
      <c r="A23" s="120" t="s">
        <v>252</v>
      </c>
      <c r="B23" s="115"/>
    </row>
    <row r="24" spans="1:2" ht="45.75" hidden="1" customHeight="1" thickBot="1" x14ac:dyDescent="0.25">
      <c r="A24" s="120" t="s">
        <v>253</v>
      </c>
      <c r="B24" s="119"/>
    </row>
    <row r="25" spans="1:2" ht="31.5" customHeight="1" x14ac:dyDescent="0.25">
      <c r="A25" s="120" t="s">
        <v>253</v>
      </c>
      <c r="B25" s="115"/>
    </row>
    <row r="26" spans="1:2" ht="45" x14ac:dyDescent="0.25">
      <c r="A26" s="120" t="s">
        <v>261</v>
      </c>
      <c r="B26" s="115"/>
    </row>
    <row r="27" spans="1:2" x14ac:dyDescent="0.25">
      <c r="A27" s="120" t="s">
        <v>254</v>
      </c>
      <c r="B27" s="119"/>
    </row>
    <row r="28" spans="1:2" ht="45" x14ac:dyDescent="0.25">
      <c r="A28" s="121" t="s">
        <v>255</v>
      </c>
      <c r="B28" s="122"/>
    </row>
    <row r="29" spans="1:2" x14ac:dyDescent="0.25">
      <c r="A29" s="123" t="s">
        <v>256</v>
      </c>
      <c r="B29" s="115"/>
    </row>
    <row r="30" spans="1:2" x14ac:dyDescent="0.25">
      <c r="A30" s="123" t="s">
        <v>257</v>
      </c>
      <c r="B30" s="115"/>
    </row>
    <row r="31" spans="1:2" x14ac:dyDescent="0.25">
      <c r="A31" s="123" t="s">
        <v>258</v>
      </c>
      <c r="B31" s="115"/>
    </row>
    <row r="32" spans="1:2" x14ac:dyDescent="0.25">
      <c r="A32" s="123" t="s">
        <v>259</v>
      </c>
      <c r="B32" s="115"/>
    </row>
    <row r="33" spans="1:2" ht="30" x14ac:dyDescent="0.25">
      <c r="A33" s="123" t="s">
        <v>260</v>
      </c>
      <c r="B33" s="115"/>
    </row>
    <row r="34" spans="1:2" x14ac:dyDescent="0.25">
      <c r="A34" s="123" t="s">
        <v>254</v>
      </c>
      <c r="B34" s="122"/>
    </row>
    <row r="35" spans="1:2" ht="30" x14ac:dyDescent="0.25">
      <c r="A35" s="121" t="s">
        <v>308</v>
      </c>
      <c r="B35" s="115"/>
    </row>
    <row r="36" spans="1:2" x14ac:dyDescent="0.25">
      <c r="A36" s="43" t="s">
        <v>262</v>
      </c>
      <c r="B36" s="119"/>
    </row>
    <row r="37" spans="1:2" ht="30" x14ac:dyDescent="0.25">
      <c r="A37" s="116" t="s">
        <v>263</v>
      </c>
      <c r="B37" s="28"/>
    </row>
    <row r="38" spans="1:2" ht="75" x14ac:dyDescent="0.25">
      <c r="A38" s="116" t="s">
        <v>264</v>
      </c>
      <c r="B38" s="115"/>
    </row>
  </sheetData>
  <sheetProtection formatCells="0" formatColumns="0" formatRows="0" selectLockedCells="1"/>
  <dataConsolidate/>
  <mergeCells count="3">
    <mergeCell ref="A21:B21"/>
    <mergeCell ref="A19:B19"/>
    <mergeCell ref="B6:C6"/>
  </mergeCells>
  <dataValidations count="2">
    <dataValidation allowBlank="1" showInputMessage="1" showErrorMessage="1" prompt="If other - please list or explain the specific population focus not already listed" sqref="B18"/>
    <dataValidation type="list" allowBlank="1" showInputMessage="1" showErrorMessage="1" prompt="Yes/No" sqref="B8:B17 B20 B22:B23 B25:B26 B29:B33 B35">
      <formula1>"Yes, No"</formula1>
    </dataValidation>
  </dataValidations>
  <pageMargins left="0.7" right="0.7" top="0.75" bottom="0.75" header="0.3" footer="0.3"/>
  <pageSetup scale="63"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Yes/No">
          <x14:formula1>
            <xm:f>Lists!$A$2:$A$3</xm:f>
          </x14:formula1>
          <xm:sqref>B37:B38</xm:sqref>
        </x14:dataValidation>
        <x14:dataValidation type="list" allowBlank="1" showInputMessage="1" showErrorMessage="1">
          <x14:formula1>
            <xm:f>Lists!$A$7:$A$8</xm:f>
          </x14:formula1>
          <xm:sqref>B36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36"/>
  <sheetViews>
    <sheetView showGridLines="0" topLeftCell="A13" zoomScaleNormal="100" workbookViewId="0">
      <selection activeCell="F30" sqref="F30"/>
    </sheetView>
  </sheetViews>
  <sheetFormatPr defaultRowHeight="15" x14ac:dyDescent="0.25"/>
  <cols>
    <col min="1" max="1" width="45.28515625" customWidth="1"/>
    <col min="2" max="2" width="18.28515625" customWidth="1"/>
    <col min="3" max="3" width="16.28515625" customWidth="1"/>
    <col min="5" max="5" width="14.140625" customWidth="1"/>
  </cols>
  <sheetData>
    <row r="1" spans="1:15" s="36" customFormat="1" ht="18.75" x14ac:dyDescent="0.25">
      <c r="A1" s="26">
        <f>+'Basic Grant Information'!B1</f>
        <v>0</v>
      </c>
    </row>
    <row r="2" spans="1:15" s="36" customFormat="1" ht="18.75" x14ac:dyDescent="0.25">
      <c r="A2" s="26">
        <f>+'Basic Grant Information'!B7</f>
        <v>0</v>
      </c>
      <c r="B2" s="26"/>
    </row>
    <row r="3" spans="1:15" s="36" customFormat="1" ht="18.75" x14ac:dyDescent="0.25">
      <c r="A3" s="35"/>
      <c r="B3" s="26"/>
    </row>
    <row r="4" spans="1:15" ht="15.75" thickBot="1" x14ac:dyDescent="0.3">
      <c r="E4" s="14"/>
      <c r="F4" s="14"/>
      <c r="G4" s="14"/>
    </row>
    <row r="5" spans="1:15" ht="60" x14ac:dyDescent="0.25">
      <c r="A5" s="50" t="s">
        <v>75</v>
      </c>
      <c r="B5" s="44"/>
      <c r="C5" s="332" t="s">
        <v>341</v>
      </c>
      <c r="D5" s="333"/>
      <c r="E5" s="333"/>
      <c r="F5" s="333"/>
      <c r="G5" s="14"/>
    </row>
    <row r="6" spans="1:15" ht="15.75" thickBot="1" x14ac:dyDescent="0.3">
      <c r="A6" s="51"/>
      <c r="B6" s="52"/>
      <c r="C6" s="14"/>
      <c r="D6" s="14"/>
      <c r="E6" s="14"/>
      <c r="F6" s="14"/>
      <c r="G6" s="14"/>
    </row>
    <row r="7" spans="1:15" ht="60" x14ac:dyDescent="0.25">
      <c r="A7" s="49" t="s">
        <v>76</v>
      </c>
      <c r="B7" s="44"/>
      <c r="C7" s="334" t="s">
        <v>341</v>
      </c>
      <c r="D7" s="335"/>
      <c r="E7" s="335"/>
      <c r="F7" s="335"/>
      <c r="G7" s="14"/>
    </row>
    <row r="8" spans="1:15" x14ac:dyDescent="0.25">
      <c r="A8" s="53"/>
      <c r="B8" s="52"/>
      <c r="C8" s="173"/>
      <c r="D8" s="173"/>
      <c r="E8" s="173"/>
      <c r="F8" s="174"/>
    </row>
    <row r="9" spans="1:15" ht="30.75" customHeight="1" x14ac:dyDescent="0.25">
      <c r="A9" s="341" t="s">
        <v>77</v>
      </c>
      <c r="B9" s="342"/>
      <c r="C9" s="342"/>
      <c r="D9" s="342"/>
      <c r="E9" s="342"/>
      <c r="F9" s="342"/>
      <c r="G9" s="336" t="s">
        <v>342</v>
      </c>
      <c r="H9" s="337"/>
      <c r="I9" s="337"/>
      <c r="J9" s="337"/>
      <c r="K9" s="337"/>
      <c r="L9" s="337"/>
      <c r="M9" s="337"/>
      <c r="N9" s="337"/>
      <c r="O9" s="337"/>
    </row>
    <row r="10" spans="1:15" ht="21.75" customHeight="1" x14ac:dyDescent="0.25">
      <c r="A10" s="47"/>
      <c r="B10" s="48"/>
      <c r="C10" s="48"/>
      <c r="D10" s="48"/>
      <c r="E10" s="48"/>
      <c r="F10" s="171"/>
      <c r="G10" s="336"/>
      <c r="H10" s="337"/>
      <c r="I10" s="337"/>
      <c r="J10" s="337"/>
      <c r="K10" s="337"/>
      <c r="L10" s="337"/>
      <c r="M10" s="337"/>
      <c r="N10" s="337"/>
      <c r="O10" s="337"/>
    </row>
    <row r="11" spans="1:15" x14ac:dyDescent="0.25">
      <c r="A11" s="45"/>
      <c r="B11" s="46" t="s">
        <v>56</v>
      </c>
      <c r="C11" s="46" t="s">
        <v>66</v>
      </c>
      <c r="D11" s="14"/>
      <c r="E11" s="14"/>
      <c r="F11" s="172"/>
      <c r="G11" s="336"/>
      <c r="H11" s="337"/>
      <c r="I11" s="337"/>
      <c r="J11" s="337"/>
      <c r="K11" s="337"/>
      <c r="L11" s="337"/>
      <c r="M11" s="337"/>
      <c r="N11" s="337"/>
      <c r="O11" s="337"/>
    </row>
    <row r="12" spans="1:15" x14ac:dyDescent="0.25">
      <c r="A12" s="66" t="s">
        <v>40</v>
      </c>
      <c r="B12" s="82"/>
      <c r="C12" s="82"/>
      <c r="D12" s="14"/>
      <c r="E12" s="14"/>
      <c r="F12" s="172"/>
      <c r="G12" s="336"/>
      <c r="H12" s="337"/>
      <c r="I12" s="337"/>
      <c r="J12" s="337"/>
      <c r="K12" s="337"/>
      <c r="L12" s="337"/>
      <c r="M12" s="337"/>
      <c r="N12" s="337"/>
      <c r="O12" s="337"/>
    </row>
    <row r="13" spans="1:15" x14ac:dyDescent="0.25">
      <c r="A13" s="67" t="s">
        <v>41</v>
      </c>
      <c r="B13" s="82"/>
      <c r="C13" s="82"/>
      <c r="D13" s="14"/>
      <c r="E13" s="14"/>
      <c r="F13" s="172"/>
      <c r="G13" s="336"/>
      <c r="H13" s="337"/>
      <c r="I13" s="337"/>
      <c r="J13" s="337"/>
      <c r="K13" s="337"/>
      <c r="L13" s="337"/>
      <c r="M13" s="337"/>
      <c r="N13" s="337"/>
      <c r="O13" s="337"/>
    </row>
    <row r="14" spans="1:15" x14ac:dyDescent="0.25">
      <c r="A14" s="67" t="s">
        <v>42</v>
      </c>
      <c r="B14" s="82"/>
      <c r="C14" s="82"/>
      <c r="D14" s="14"/>
      <c r="E14" s="14"/>
      <c r="F14" s="172"/>
      <c r="G14" s="336"/>
      <c r="H14" s="337"/>
      <c r="I14" s="337"/>
      <c r="J14" s="337"/>
      <c r="K14" s="337"/>
      <c r="L14" s="337"/>
      <c r="M14" s="337"/>
      <c r="N14" s="337"/>
      <c r="O14" s="337"/>
    </row>
    <row r="15" spans="1:15" x14ac:dyDescent="0.25">
      <c r="A15" s="67" t="s">
        <v>43</v>
      </c>
      <c r="B15" s="82"/>
      <c r="C15" s="82"/>
      <c r="D15" s="14"/>
      <c r="E15" s="14"/>
      <c r="F15" s="172"/>
      <c r="G15" s="336"/>
      <c r="H15" s="337"/>
      <c r="I15" s="337"/>
      <c r="J15" s="337"/>
      <c r="K15" s="337"/>
      <c r="L15" s="337"/>
      <c r="M15" s="337"/>
      <c r="N15" s="337"/>
      <c r="O15" s="337"/>
    </row>
    <row r="16" spans="1:15" x14ac:dyDescent="0.25">
      <c r="A16" s="68" t="s">
        <v>44</v>
      </c>
      <c r="B16" s="82"/>
      <c r="C16" s="82"/>
      <c r="D16" s="14"/>
      <c r="E16" s="14"/>
      <c r="F16" s="172"/>
      <c r="G16" s="336"/>
      <c r="H16" s="337"/>
      <c r="I16" s="337"/>
      <c r="J16" s="337"/>
      <c r="K16" s="337"/>
      <c r="L16" s="337"/>
      <c r="M16" s="337"/>
      <c r="N16" s="337"/>
      <c r="O16" s="337"/>
    </row>
    <row r="17" spans="1:15" x14ac:dyDescent="0.25">
      <c r="A17" s="68" t="s">
        <v>46</v>
      </c>
      <c r="B17" s="82"/>
      <c r="C17" s="82"/>
      <c r="D17" s="14"/>
      <c r="E17" s="14"/>
      <c r="F17" s="172"/>
      <c r="G17" s="336"/>
      <c r="H17" s="337"/>
      <c r="I17" s="337"/>
      <c r="J17" s="337"/>
      <c r="K17" s="337"/>
      <c r="L17" s="337"/>
      <c r="M17" s="337"/>
      <c r="N17" s="337"/>
      <c r="O17" s="337"/>
    </row>
    <row r="18" spans="1:15" x14ac:dyDescent="0.25">
      <c r="A18" s="68" t="s">
        <v>45</v>
      </c>
      <c r="B18" s="82"/>
      <c r="C18" s="82"/>
      <c r="D18" s="14"/>
      <c r="E18" s="14"/>
      <c r="F18" s="172"/>
      <c r="G18" s="336"/>
      <c r="H18" s="337"/>
      <c r="I18" s="337"/>
      <c r="J18" s="337"/>
      <c r="K18" s="337"/>
      <c r="L18" s="337"/>
      <c r="M18" s="337"/>
      <c r="N18" s="337"/>
      <c r="O18" s="337"/>
    </row>
    <row r="19" spans="1:15" x14ac:dyDescent="0.25">
      <c r="A19" s="68" t="s">
        <v>47</v>
      </c>
      <c r="B19" s="82"/>
      <c r="C19" s="82"/>
      <c r="D19" s="14"/>
      <c r="E19" s="14"/>
      <c r="F19" s="172"/>
      <c r="G19" s="336"/>
      <c r="H19" s="337"/>
      <c r="I19" s="337"/>
      <c r="J19" s="337"/>
      <c r="K19" s="337"/>
      <c r="L19" s="337"/>
      <c r="M19" s="337"/>
      <c r="N19" s="337"/>
      <c r="O19" s="337"/>
    </row>
    <row r="20" spans="1:15" x14ac:dyDescent="0.25">
      <c r="A20" s="68" t="s">
        <v>48</v>
      </c>
      <c r="B20" s="82"/>
      <c r="C20" s="82"/>
      <c r="D20" s="14"/>
      <c r="E20" s="14"/>
      <c r="F20" s="172"/>
      <c r="G20" s="336"/>
      <c r="H20" s="337"/>
      <c r="I20" s="337"/>
      <c r="J20" s="337"/>
      <c r="K20" s="337"/>
      <c r="L20" s="337"/>
      <c r="M20" s="337"/>
      <c r="N20" s="337"/>
      <c r="O20" s="337"/>
    </row>
    <row r="21" spans="1:15" x14ac:dyDescent="0.25">
      <c r="A21" s="68" t="s">
        <v>49</v>
      </c>
      <c r="B21" s="82"/>
      <c r="C21" s="82"/>
      <c r="D21" s="14"/>
      <c r="E21" s="14"/>
      <c r="F21" s="172"/>
      <c r="G21" s="336"/>
      <c r="H21" s="337"/>
      <c r="I21" s="337"/>
      <c r="J21" s="337"/>
      <c r="K21" s="337"/>
      <c r="L21" s="337"/>
      <c r="M21" s="337"/>
      <c r="N21" s="337"/>
      <c r="O21" s="337"/>
    </row>
    <row r="22" spans="1:15" x14ac:dyDescent="0.25">
      <c r="A22" s="68" t="s">
        <v>50</v>
      </c>
      <c r="B22" s="82"/>
      <c r="C22" s="82"/>
      <c r="D22" s="14"/>
      <c r="E22" s="14"/>
      <c r="F22" s="172"/>
      <c r="G22" s="336"/>
      <c r="H22" s="337"/>
      <c r="I22" s="337"/>
      <c r="J22" s="337"/>
      <c r="K22" s="337"/>
      <c r="L22" s="337"/>
      <c r="M22" s="337"/>
      <c r="N22" s="337"/>
      <c r="O22" s="337"/>
    </row>
    <row r="23" spans="1:15" x14ac:dyDescent="0.25">
      <c r="A23" s="68" t="s">
        <v>51</v>
      </c>
      <c r="B23" s="82"/>
      <c r="C23" s="82"/>
      <c r="D23" s="14"/>
      <c r="E23" s="14"/>
      <c r="F23" s="172"/>
      <c r="G23" s="336"/>
      <c r="H23" s="337"/>
      <c r="I23" s="337"/>
      <c r="J23" s="337"/>
      <c r="K23" s="337"/>
      <c r="L23" s="337"/>
      <c r="M23" s="337"/>
      <c r="N23" s="337"/>
      <c r="O23" s="337"/>
    </row>
    <row r="24" spans="1:15" x14ac:dyDescent="0.25">
      <c r="A24" s="68" t="s">
        <v>52</v>
      </c>
      <c r="B24" s="82"/>
      <c r="C24" s="82"/>
      <c r="D24" s="14"/>
      <c r="E24" s="14"/>
      <c r="F24" s="172"/>
      <c r="G24" s="336"/>
      <c r="H24" s="337"/>
      <c r="I24" s="337"/>
      <c r="J24" s="337"/>
      <c r="K24" s="337"/>
      <c r="L24" s="337"/>
      <c r="M24" s="337"/>
      <c r="N24" s="337"/>
      <c r="O24" s="337"/>
    </row>
    <row r="25" spans="1:15" x14ac:dyDescent="0.25">
      <c r="A25" s="68" t="s">
        <v>53</v>
      </c>
      <c r="B25" s="82"/>
      <c r="C25" s="82"/>
      <c r="D25" s="14"/>
      <c r="E25" s="14"/>
      <c r="F25" s="172"/>
      <c r="G25" s="336"/>
      <c r="H25" s="337"/>
      <c r="I25" s="337"/>
      <c r="J25" s="337"/>
      <c r="K25" s="337"/>
      <c r="L25" s="337"/>
      <c r="M25" s="337"/>
      <c r="N25" s="337"/>
      <c r="O25" s="337"/>
    </row>
    <row r="26" spans="1:15" x14ac:dyDescent="0.25">
      <c r="A26" s="68" t="s">
        <v>54</v>
      </c>
      <c r="B26" s="82"/>
      <c r="C26" s="82"/>
      <c r="D26" s="14"/>
      <c r="E26" s="14"/>
      <c r="F26" s="172"/>
      <c r="G26" s="336"/>
      <c r="H26" s="337"/>
      <c r="I26" s="337"/>
      <c r="J26" s="337"/>
      <c r="K26" s="337"/>
      <c r="L26" s="337"/>
      <c r="M26" s="337"/>
      <c r="N26" s="337"/>
      <c r="O26" s="337"/>
    </row>
    <row r="27" spans="1:15" x14ac:dyDescent="0.25">
      <c r="A27" s="69" t="s">
        <v>55</v>
      </c>
      <c r="B27" s="82"/>
      <c r="C27" s="82"/>
      <c r="D27" s="14"/>
      <c r="E27" s="14"/>
      <c r="F27" s="172"/>
      <c r="G27" s="336"/>
      <c r="H27" s="337"/>
      <c r="I27" s="337"/>
      <c r="J27" s="337"/>
      <c r="K27" s="337"/>
      <c r="L27" s="337"/>
      <c r="M27" s="337"/>
      <c r="N27" s="337"/>
      <c r="O27" s="337"/>
    </row>
    <row r="28" spans="1:15" x14ac:dyDescent="0.25">
      <c r="A28" s="70"/>
      <c r="B28" s="14"/>
      <c r="C28" s="14"/>
      <c r="D28" s="14"/>
      <c r="E28" s="14"/>
      <c r="F28" s="172"/>
      <c r="G28" s="336"/>
      <c r="H28" s="337"/>
      <c r="I28" s="337"/>
      <c r="J28" s="337"/>
      <c r="K28" s="337"/>
      <c r="L28" s="337"/>
      <c r="M28" s="337"/>
      <c r="N28" s="337"/>
      <c r="O28" s="337"/>
    </row>
    <row r="29" spans="1:15" s="225" customFormat="1" x14ac:dyDescent="0.25">
      <c r="A29" s="343" t="s">
        <v>265</v>
      </c>
      <c r="B29" s="344"/>
      <c r="C29" s="344"/>
      <c r="D29" s="344"/>
      <c r="E29" s="344"/>
      <c r="F29" s="345"/>
    </row>
    <row r="30" spans="1:15" s="225" customFormat="1" x14ac:dyDescent="0.25">
      <c r="A30" s="338" t="s">
        <v>266</v>
      </c>
      <c r="B30" s="339"/>
      <c r="C30" s="339"/>
      <c r="D30" s="339"/>
      <c r="E30" s="346"/>
      <c r="F30" s="226"/>
    </row>
    <row r="31" spans="1:15" s="225" customFormat="1" x14ac:dyDescent="0.25">
      <c r="A31" s="338" t="s">
        <v>267</v>
      </c>
      <c r="B31" s="339"/>
      <c r="C31" s="339"/>
      <c r="D31" s="339"/>
      <c r="E31" s="339"/>
      <c r="F31" s="226"/>
    </row>
    <row r="32" spans="1:15" s="225" customFormat="1" x14ac:dyDescent="0.25">
      <c r="A32" s="338" t="s">
        <v>268</v>
      </c>
      <c r="B32" s="339"/>
      <c r="C32" s="339"/>
      <c r="D32" s="339"/>
      <c r="E32" s="339"/>
      <c r="F32" s="226"/>
    </row>
    <row r="33" spans="1:6" s="225" customFormat="1" ht="29.25" customHeight="1" x14ac:dyDescent="0.25">
      <c r="A33" s="338" t="s">
        <v>269</v>
      </c>
      <c r="B33" s="339"/>
      <c r="C33" s="339"/>
      <c r="D33" s="339"/>
      <c r="E33" s="339"/>
      <c r="F33" s="226"/>
    </row>
    <row r="34" spans="1:6" s="225" customFormat="1" x14ac:dyDescent="0.25">
      <c r="A34" s="340" t="s">
        <v>270</v>
      </c>
      <c r="B34" s="340"/>
      <c r="C34" s="340"/>
      <c r="D34" s="340"/>
      <c r="E34" s="340"/>
      <c r="F34" s="114"/>
    </row>
    <row r="35" spans="1:6" x14ac:dyDescent="0.25">
      <c r="C35" s="10"/>
    </row>
    <row r="36" spans="1:6" x14ac:dyDescent="0.25">
      <c r="C36" s="12"/>
      <c r="D36" s="11"/>
      <c r="E36" s="13"/>
    </row>
  </sheetData>
  <sheetProtection formatCells="0" formatColumns="0" formatRows="0" selectLockedCells="1"/>
  <mergeCells count="10">
    <mergeCell ref="C5:F5"/>
    <mergeCell ref="C7:F7"/>
    <mergeCell ref="G9:O28"/>
    <mergeCell ref="A33:E33"/>
    <mergeCell ref="A34:E34"/>
    <mergeCell ref="A9:F9"/>
    <mergeCell ref="A29:F29"/>
    <mergeCell ref="A30:E30"/>
    <mergeCell ref="A31:E31"/>
    <mergeCell ref="A32:E32"/>
  </mergeCells>
  <dataValidations count="1">
    <dataValidation allowBlank="1" showInputMessage="1" showErrorMessage="1" prompt="If the answer to question 1b. is 'Yes', please list the full name of the staff person who is designated." sqref="C7"/>
  </dataValidations>
  <pageMargins left="0.7" right="0.7" top="0.75" bottom="0.75" header="0.3" footer="0.3"/>
  <pageSetup scale="79" orientation="landscape" verticalDpi="0"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Lists!$A$32:$A$40</xm:f>
          </x14:formula1>
          <xm:sqref>C28</xm:sqref>
        </x14:dataValidation>
        <x14:dataValidation type="list" allowBlank="1" showInputMessage="1" showErrorMessage="1">
          <x14:formula1>
            <xm:f>Lists!$A$2:$A$3</xm:f>
          </x14:formula1>
          <xm:sqref>B8 B6</xm:sqref>
        </x14:dataValidation>
        <x14:dataValidation type="list" allowBlank="1" showInputMessage="1" showErrorMessage="1" prompt="Yes/No">
          <x14:formula1>
            <xm:f>Lists!$A$2:$A$3</xm:f>
          </x14:formula1>
          <xm:sqref>F30:F34</xm:sqref>
        </x14:dataValidation>
        <x14:dataValidation type="list" allowBlank="1" showInputMessage="1" showErrorMessage="1">
          <x14:formula1>
            <xm:f>Lists!$A$17:$A$19</xm:f>
          </x14:formula1>
          <xm:sqref>B28</xm:sqref>
        </x14:dataValidation>
        <x14:dataValidation type="list" allowBlank="1" showInputMessage="1" showErrorMessage="1" prompt="Who is providing this service?">
          <x14:formula1>
            <xm:f>Lists!$A$17:$A$19</xm:f>
          </x14:formula1>
          <xm:sqref>B12:B27</xm:sqref>
        </x14:dataValidation>
        <x14:dataValidation type="list" allowBlank="1" showInputMessage="1" showErrorMessage="1" prompt="How frequently are the services being provided?">
          <x14:formula1>
            <xm:f>Lists!$A$32:$A$40</xm:f>
          </x14:formula1>
          <xm:sqref>C12:C27</xm:sqref>
        </x14:dataValidation>
        <x14:dataValidation type="list" allowBlank="1" showInputMessage="1" showErrorMessage="1" prompt="Yes/No">
          <x14:formula1>
            <xm:f>Lists!$A$2:$A$4</xm:f>
          </x14:formula1>
          <xm:sqref>B5 B7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75"/>
  <sheetViews>
    <sheetView showGridLines="0" zoomScaleNormal="100" workbookViewId="0">
      <selection activeCell="A50" activeCellId="1" sqref="A67 A50"/>
    </sheetView>
  </sheetViews>
  <sheetFormatPr defaultRowHeight="15" x14ac:dyDescent="0.25"/>
  <cols>
    <col min="1" max="1" width="35.85546875" customWidth="1"/>
    <col min="2" max="2" width="32.7109375" bestFit="1" customWidth="1"/>
    <col min="3" max="3" width="24.140625" customWidth="1"/>
  </cols>
  <sheetData>
    <row r="1" spans="1:3" s="36" customFormat="1" ht="18.75" x14ac:dyDescent="0.25">
      <c r="A1" s="349">
        <f>+'Basic Grant Information'!B1</f>
        <v>0</v>
      </c>
      <c r="B1" s="349"/>
      <c r="C1" s="54"/>
    </row>
    <row r="2" spans="1:3" s="36" customFormat="1" ht="18.75" x14ac:dyDescent="0.25">
      <c r="A2" s="349">
        <f>+'Basic Grant Information'!B7</f>
        <v>0</v>
      </c>
      <c r="B2" s="349"/>
      <c r="C2" s="35"/>
    </row>
    <row r="3" spans="1:3" s="36" customFormat="1" ht="15" customHeight="1" x14ac:dyDescent="0.25">
      <c r="A3" s="350"/>
      <c r="B3" s="350"/>
      <c r="C3" s="35"/>
    </row>
    <row r="4" spans="1:3" s="36" customFormat="1" ht="15" customHeight="1" x14ac:dyDescent="0.25">
      <c r="A4" s="39"/>
      <c r="B4" s="38"/>
      <c r="C4" s="39"/>
    </row>
    <row r="5" spans="1:3" ht="35.25" customHeight="1" x14ac:dyDescent="0.25">
      <c r="A5" s="348" t="s">
        <v>178</v>
      </c>
      <c r="B5" s="348"/>
    </row>
    <row r="6" spans="1:3" ht="12.75" customHeight="1" x14ac:dyDescent="0.25">
      <c r="A6" s="227"/>
      <c r="B6" s="227"/>
    </row>
    <row r="7" spans="1:3" ht="15.75" thickBot="1" x14ac:dyDescent="0.3">
      <c r="A7" s="25"/>
      <c r="B7" s="25"/>
    </row>
    <row r="8" spans="1:3" x14ac:dyDescent="0.25">
      <c r="A8" s="7" t="s">
        <v>81</v>
      </c>
      <c r="B8" s="84"/>
    </row>
    <row r="9" spans="1:3" ht="48.75" customHeight="1" x14ac:dyDescent="0.25">
      <c r="A9" s="347" t="s">
        <v>82</v>
      </c>
      <c r="B9" s="327"/>
    </row>
    <row r="10" spans="1:3" x14ac:dyDescent="0.25">
      <c r="A10" s="71" t="s">
        <v>83</v>
      </c>
      <c r="B10" s="176"/>
    </row>
    <row r="11" spans="1:3" x14ac:dyDescent="0.25">
      <c r="A11" s="72" t="s">
        <v>84</v>
      </c>
      <c r="B11" s="177"/>
    </row>
    <row r="12" spans="1:3" x14ac:dyDescent="0.25">
      <c r="A12" s="347" t="s">
        <v>271</v>
      </c>
      <c r="B12" s="327"/>
    </row>
    <row r="13" spans="1:3" ht="45" x14ac:dyDescent="0.25">
      <c r="A13" s="72" t="s">
        <v>313</v>
      </c>
      <c r="B13" s="167"/>
    </row>
    <row r="14" spans="1:3" ht="60" x14ac:dyDescent="0.25">
      <c r="A14" s="73" t="s">
        <v>273</v>
      </c>
      <c r="B14" s="115"/>
    </row>
    <row r="15" spans="1:3" ht="60" x14ac:dyDescent="0.25">
      <c r="A15" s="125" t="s">
        <v>275</v>
      </c>
      <c r="B15" s="175"/>
    </row>
    <row r="16" spans="1:3" ht="60" x14ac:dyDescent="0.25">
      <c r="A16" s="127" t="s">
        <v>274</v>
      </c>
      <c r="B16" s="322">
        <v>1</v>
      </c>
    </row>
    <row r="17" spans="1:2" ht="30.75" customHeight="1" x14ac:dyDescent="0.25">
      <c r="A17" s="347" t="s">
        <v>312</v>
      </c>
      <c r="B17" s="327"/>
    </row>
    <row r="18" spans="1:2" x14ac:dyDescent="0.25">
      <c r="A18" s="74" t="s">
        <v>5</v>
      </c>
      <c r="B18" s="27"/>
    </row>
    <row r="19" spans="1:2" x14ac:dyDescent="0.25">
      <c r="A19" s="75" t="s">
        <v>6</v>
      </c>
      <c r="B19" s="27"/>
    </row>
    <row r="20" spans="1:2" x14ac:dyDescent="0.25">
      <c r="A20" s="75" t="s">
        <v>85</v>
      </c>
      <c r="B20" s="27"/>
    </row>
    <row r="21" spans="1:2" x14ac:dyDescent="0.25">
      <c r="A21" s="75" t="s">
        <v>8</v>
      </c>
      <c r="B21" s="27"/>
    </row>
    <row r="22" spans="1:2" x14ac:dyDescent="0.25">
      <c r="A22" s="76" t="s">
        <v>86</v>
      </c>
      <c r="B22" s="27"/>
    </row>
    <row r="23" spans="1:2" ht="30" x14ac:dyDescent="0.25">
      <c r="A23" s="116" t="s">
        <v>276</v>
      </c>
      <c r="B23" s="27"/>
    </row>
    <row r="24" spans="1:2" s="19" customFormat="1" ht="15.75" thickBot="1" x14ac:dyDescent="0.3">
      <c r="A24" s="25"/>
      <c r="B24" s="25"/>
    </row>
    <row r="25" spans="1:2" x14ac:dyDescent="0.25">
      <c r="A25" s="116" t="s">
        <v>81</v>
      </c>
      <c r="B25" s="84"/>
    </row>
    <row r="26" spans="1:2" x14ac:dyDescent="0.25">
      <c r="A26" s="347" t="s">
        <v>82</v>
      </c>
      <c r="B26" s="327"/>
    </row>
    <row r="27" spans="1:2" x14ac:dyDescent="0.25">
      <c r="A27" s="71" t="s">
        <v>83</v>
      </c>
      <c r="B27" s="82"/>
    </row>
    <row r="28" spans="1:2" x14ac:dyDescent="0.25">
      <c r="A28" s="72" t="s">
        <v>84</v>
      </c>
      <c r="B28" s="126"/>
    </row>
    <row r="29" spans="1:2" x14ac:dyDescent="0.25">
      <c r="A29" s="347" t="s">
        <v>271</v>
      </c>
      <c r="B29" s="327"/>
    </row>
    <row r="30" spans="1:2" ht="45" x14ac:dyDescent="0.25">
      <c r="A30" s="72" t="s">
        <v>272</v>
      </c>
      <c r="B30" s="33"/>
    </row>
    <row r="31" spans="1:2" ht="60" x14ac:dyDescent="0.25">
      <c r="A31" s="73" t="s">
        <v>273</v>
      </c>
      <c r="B31" s="27"/>
    </row>
    <row r="32" spans="1:2" ht="60" x14ac:dyDescent="0.25">
      <c r="A32" s="125" t="s">
        <v>275</v>
      </c>
      <c r="B32" s="322">
        <v>1</v>
      </c>
    </row>
    <row r="33" spans="1:2" ht="60" x14ac:dyDescent="0.25">
      <c r="A33" s="125" t="s">
        <v>274</v>
      </c>
      <c r="B33" s="124"/>
    </row>
    <row r="34" spans="1:2" ht="33.75" customHeight="1" x14ac:dyDescent="0.25">
      <c r="A34" s="347" t="s">
        <v>312</v>
      </c>
      <c r="B34" s="327"/>
    </row>
    <row r="35" spans="1:2" x14ac:dyDescent="0.25">
      <c r="A35" s="74" t="s">
        <v>5</v>
      </c>
      <c r="B35" s="27"/>
    </row>
    <row r="36" spans="1:2" x14ac:dyDescent="0.25">
      <c r="A36" s="75" t="s">
        <v>6</v>
      </c>
      <c r="B36" s="27"/>
    </row>
    <row r="37" spans="1:2" x14ac:dyDescent="0.25">
      <c r="A37" s="75" t="s">
        <v>85</v>
      </c>
      <c r="B37" s="27"/>
    </row>
    <row r="38" spans="1:2" x14ac:dyDescent="0.25">
      <c r="A38" s="75" t="s">
        <v>8</v>
      </c>
      <c r="B38" s="27"/>
    </row>
    <row r="39" spans="1:2" x14ac:dyDescent="0.25">
      <c r="A39" s="76" t="s">
        <v>86</v>
      </c>
      <c r="B39" s="27"/>
    </row>
    <row r="40" spans="1:2" ht="30" x14ac:dyDescent="0.25">
      <c r="A40" s="116" t="s">
        <v>276</v>
      </c>
      <c r="B40" s="27"/>
    </row>
    <row r="41" spans="1:2" ht="15.75" thickBot="1" x14ac:dyDescent="0.3">
      <c r="A41" s="25"/>
      <c r="B41" s="25"/>
    </row>
    <row r="42" spans="1:2" x14ac:dyDescent="0.25">
      <c r="A42" s="116" t="s">
        <v>81</v>
      </c>
      <c r="B42" s="84"/>
    </row>
    <row r="43" spans="1:2" x14ac:dyDescent="0.25">
      <c r="A43" s="347" t="s">
        <v>82</v>
      </c>
      <c r="B43" s="327"/>
    </row>
    <row r="44" spans="1:2" x14ac:dyDescent="0.25">
      <c r="A44" s="71" t="s">
        <v>83</v>
      </c>
      <c r="B44" s="82"/>
    </row>
    <row r="45" spans="1:2" x14ac:dyDescent="0.25">
      <c r="A45" s="72" t="s">
        <v>84</v>
      </c>
      <c r="B45" s="126"/>
    </row>
    <row r="46" spans="1:2" x14ac:dyDescent="0.25">
      <c r="A46" s="347" t="s">
        <v>271</v>
      </c>
      <c r="B46" s="327"/>
    </row>
    <row r="47" spans="1:2" ht="45" x14ac:dyDescent="0.25">
      <c r="A47" s="72" t="s">
        <v>272</v>
      </c>
      <c r="B47" s="33"/>
    </row>
    <row r="48" spans="1:2" ht="60" x14ac:dyDescent="0.25">
      <c r="A48" s="73" t="s">
        <v>273</v>
      </c>
      <c r="B48" s="27"/>
    </row>
    <row r="49" spans="1:2" ht="60" x14ac:dyDescent="0.25">
      <c r="A49" s="125" t="s">
        <v>275</v>
      </c>
      <c r="B49" s="322">
        <v>1</v>
      </c>
    </row>
    <row r="50" spans="1:2" ht="60" x14ac:dyDescent="0.25">
      <c r="A50" s="125" t="s">
        <v>274</v>
      </c>
      <c r="B50" s="124"/>
    </row>
    <row r="51" spans="1:2" ht="34.5" customHeight="1" x14ac:dyDescent="0.25">
      <c r="A51" s="347" t="s">
        <v>312</v>
      </c>
      <c r="B51" s="327"/>
    </row>
    <row r="52" spans="1:2" x14ac:dyDescent="0.25">
      <c r="A52" s="74" t="s">
        <v>5</v>
      </c>
      <c r="B52" s="27"/>
    </row>
    <row r="53" spans="1:2" x14ac:dyDescent="0.25">
      <c r="A53" s="75" t="s">
        <v>6</v>
      </c>
      <c r="B53" s="27"/>
    </row>
    <row r="54" spans="1:2" x14ac:dyDescent="0.25">
      <c r="A54" s="75" t="s">
        <v>85</v>
      </c>
      <c r="B54" s="27"/>
    </row>
    <row r="55" spans="1:2" x14ac:dyDescent="0.25">
      <c r="A55" s="75" t="s">
        <v>8</v>
      </c>
      <c r="B55" s="27"/>
    </row>
    <row r="56" spans="1:2" x14ac:dyDescent="0.25">
      <c r="A56" s="76" t="s">
        <v>86</v>
      </c>
      <c r="B56" s="27"/>
    </row>
    <row r="57" spans="1:2" ht="30" x14ac:dyDescent="0.25">
      <c r="A57" s="116" t="s">
        <v>276</v>
      </c>
      <c r="B57" s="27"/>
    </row>
    <row r="58" spans="1:2" ht="15.75" thickBot="1" x14ac:dyDescent="0.3">
      <c r="A58" s="25"/>
      <c r="B58" s="25"/>
    </row>
    <row r="59" spans="1:2" x14ac:dyDescent="0.25">
      <c r="A59" s="116" t="s">
        <v>81</v>
      </c>
      <c r="B59" s="84"/>
    </row>
    <row r="60" spans="1:2" x14ac:dyDescent="0.25">
      <c r="A60" s="347" t="s">
        <v>82</v>
      </c>
      <c r="B60" s="327"/>
    </row>
    <row r="61" spans="1:2" x14ac:dyDescent="0.25">
      <c r="A61" s="71" t="s">
        <v>83</v>
      </c>
      <c r="B61" s="82"/>
    </row>
    <row r="62" spans="1:2" x14ac:dyDescent="0.25">
      <c r="A62" s="72" t="s">
        <v>84</v>
      </c>
      <c r="B62" s="126"/>
    </row>
    <row r="63" spans="1:2" x14ac:dyDescent="0.25">
      <c r="A63" s="347" t="s">
        <v>271</v>
      </c>
      <c r="B63" s="327"/>
    </row>
    <row r="64" spans="1:2" ht="45" x14ac:dyDescent="0.25">
      <c r="A64" s="72" t="s">
        <v>272</v>
      </c>
      <c r="B64" s="33"/>
    </row>
    <row r="65" spans="1:2" ht="60" x14ac:dyDescent="0.25">
      <c r="A65" s="73" t="s">
        <v>273</v>
      </c>
      <c r="B65" s="27"/>
    </row>
    <row r="66" spans="1:2" ht="60" x14ac:dyDescent="0.25">
      <c r="A66" s="125" t="s">
        <v>275</v>
      </c>
      <c r="B66" s="322">
        <v>1</v>
      </c>
    </row>
    <row r="67" spans="1:2" ht="60" x14ac:dyDescent="0.25">
      <c r="A67" s="125" t="s">
        <v>274</v>
      </c>
      <c r="B67" s="124"/>
    </row>
    <row r="68" spans="1:2" ht="30" customHeight="1" x14ac:dyDescent="0.25">
      <c r="A68" s="347" t="s">
        <v>312</v>
      </c>
      <c r="B68" s="327"/>
    </row>
    <row r="69" spans="1:2" x14ac:dyDescent="0.25">
      <c r="A69" s="74" t="s">
        <v>5</v>
      </c>
      <c r="B69" s="27"/>
    </row>
    <row r="70" spans="1:2" x14ac:dyDescent="0.25">
      <c r="A70" s="75" t="s">
        <v>6</v>
      </c>
      <c r="B70" s="27"/>
    </row>
    <row r="71" spans="1:2" x14ac:dyDescent="0.25">
      <c r="A71" s="75" t="s">
        <v>85</v>
      </c>
      <c r="B71" s="27"/>
    </row>
    <row r="72" spans="1:2" x14ac:dyDescent="0.25">
      <c r="A72" s="75" t="s">
        <v>8</v>
      </c>
      <c r="B72" s="27"/>
    </row>
    <row r="73" spans="1:2" x14ac:dyDescent="0.25">
      <c r="A73" s="76" t="s">
        <v>86</v>
      </c>
      <c r="B73" s="27"/>
    </row>
    <row r="74" spans="1:2" ht="30" x14ac:dyDescent="0.25">
      <c r="A74" s="116" t="s">
        <v>276</v>
      </c>
      <c r="B74" s="27"/>
    </row>
    <row r="75" spans="1:2" ht="15.75" thickBot="1" x14ac:dyDescent="0.3">
      <c r="A75" s="25"/>
      <c r="B75" s="25"/>
    </row>
  </sheetData>
  <sheetProtection formatCells="0" formatColumns="0" formatRows="0" selectLockedCells="1"/>
  <mergeCells count="16">
    <mergeCell ref="A5:B5"/>
    <mergeCell ref="A1:B1"/>
    <mergeCell ref="A2:B2"/>
    <mergeCell ref="A3:B3"/>
    <mergeCell ref="A9:B9"/>
    <mergeCell ref="A12:B12"/>
    <mergeCell ref="A26:B26"/>
    <mergeCell ref="A29:B29"/>
    <mergeCell ref="A34:B34"/>
    <mergeCell ref="A43:B43"/>
    <mergeCell ref="A17:B17"/>
    <mergeCell ref="A46:B46"/>
    <mergeCell ref="A51:B51"/>
    <mergeCell ref="A60:B60"/>
    <mergeCell ref="A63:B63"/>
    <mergeCell ref="A68:B68"/>
  </mergeCells>
  <dataValidations count="4">
    <dataValidation type="whole" operator="lessThan" allowBlank="1" showInputMessage="1" showErrorMessage="1" sqref="B10:B11 B27:B28 B44:B45 B61:B62">
      <formula1>1000</formula1>
    </dataValidation>
    <dataValidation type="whole" operator="lessThanOrEqual" allowBlank="1" showInputMessage="1" showErrorMessage="1" errorTitle="Too many beds" error="The number of beds dedicated to chronically homeless cannot be more than the beds available in the unit." sqref="B13 B30 B47 B64">
      <formula1>B11</formula1>
    </dataValidation>
    <dataValidation type="whole" operator="lessThanOrEqual" allowBlank="1" showInputMessage="1" showErrorMessage="1" error="The total number of beds listed cannot be more than the total number of beds in 2.b.Beds" sqref="B48:B50 B14:B16 B31:B33 B65:B67">
      <formula1>B11</formula1>
    </dataValidation>
    <dataValidation type="list" allowBlank="1" showInputMessage="1" showErrorMessage="1" prompt="Select type of housing. " sqref="B25 B42">
      <formula1>$A$48:$A$54</formula1>
    </dataValidation>
  </dataValidations>
  <pageMargins left="0.7" right="0.7" top="0.75" bottom="0.75" header="0.3" footer="0.3"/>
  <pageSetup orientation="portrait" verticalDpi="0" r:id="rId1"/>
  <rowBreaks count="3" manualBreakCount="3">
    <brk id="23" max="1" man="1"/>
    <brk id="40" max="1" man="1"/>
    <brk id="57" max="1" man="1"/>
  </rowBreaks>
  <extLst>
    <ext xmlns:x14="http://schemas.microsoft.com/office/spreadsheetml/2009/9/main" uri="{CCE6A557-97BC-4b89-ADB6-D9C93CAAB3DF}">
      <x14:dataValidations xmlns:xm="http://schemas.microsoft.com/office/excel/2006/main" count="1">
        <x14:dataValidation type="list" allowBlank="1" showInputMessage="1" showErrorMessage="1" prompt="Select type of housing. ">
          <x14:formula1>
            <xm:f>Lists!$A$48:$A$54</xm:f>
          </x14:formula1>
          <xm:sqref>B59 B8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E13"/>
  <sheetViews>
    <sheetView showGridLines="0" workbookViewId="0">
      <selection activeCell="G4" sqref="G4"/>
    </sheetView>
  </sheetViews>
  <sheetFormatPr defaultRowHeight="15" x14ac:dyDescent="0.25"/>
  <cols>
    <col min="1" max="1" width="38.140625" style="2" customWidth="1"/>
    <col min="2" max="2" width="23.140625" style="2" bestFit="1" customWidth="1"/>
    <col min="3" max="3" width="19" style="2" bestFit="1" customWidth="1"/>
    <col min="4" max="4" width="24" style="2" customWidth="1"/>
    <col min="5" max="5" width="14" style="2" customWidth="1"/>
    <col min="6" max="16384" width="9.140625" style="2"/>
  </cols>
  <sheetData>
    <row r="1" spans="1:5" s="36" customFormat="1" ht="18.75" x14ac:dyDescent="0.25">
      <c r="A1" s="349">
        <f>+'Basic Grant Information'!B1</f>
        <v>0</v>
      </c>
      <c r="B1" s="349"/>
      <c r="C1" s="349"/>
    </row>
    <row r="2" spans="1:5" s="36" customFormat="1" ht="18.75" x14ac:dyDescent="0.25">
      <c r="A2" s="349">
        <f>+'Basic Grant Information'!B7</f>
        <v>0</v>
      </c>
      <c r="B2" s="349"/>
      <c r="C2" s="349"/>
    </row>
    <row r="3" spans="1:5" s="36" customFormat="1" ht="18.75" x14ac:dyDescent="0.25">
      <c r="A3" s="140"/>
      <c r="B3" s="140"/>
      <c r="C3" s="140"/>
    </row>
    <row r="4" spans="1:5" s="36" customFormat="1" ht="54" customHeight="1" x14ac:dyDescent="0.25">
      <c r="A4" s="351" t="s">
        <v>365</v>
      </c>
      <c r="B4" s="351"/>
      <c r="C4" s="351"/>
      <c r="D4" s="351"/>
      <c r="E4" s="351"/>
    </row>
    <row r="6" spans="1:5" ht="30" x14ac:dyDescent="0.25">
      <c r="A6" s="180" t="s">
        <v>95</v>
      </c>
      <c r="B6" s="181" t="s">
        <v>315</v>
      </c>
      <c r="C6" s="181" t="s">
        <v>316</v>
      </c>
      <c r="D6" s="181" t="s">
        <v>317</v>
      </c>
      <c r="E6" s="181" t="s">
        <v>98</v>
      </c>
    </row>
    <row r="7" spans="1:5" s="179" customFormat="1" ht="29.25" customHeight="1" x14ac:dyDescent="0.25">
      <c r="A7" s="178" t="s">
        <v>314</v>
      </c>
      <c r="B7" s="182"/>
      <c r="C7" s="183"/>
      <c r="D7" s="184"/>
      <c r="E7" s="185">
        <f>+SUM(B7:D7)</f>
        <v>0</v>
      </c>
    </row>
    <row r="8" spans="1:5" ht="45" x14ac:dyDescent="0.25">
      <c r="A8" s="180" t="s">
        <v>96</v>
      </c>
      <c r="B8" s="181" t="s">
        <v>318</v>
      </c>
      <c r="C8" s="181" t="s">
        <v>319</v>
      </c>
      <c r="D8" s="181" t="s">
        <v>320</v>
      </c>
      <c r="E8" s="181"/>
    </row>
    <row r="9" spans="1:5" x14ac:dyDescent="0.25">
      <c r="A9" s="17" t="s">
        <v>277</v>
      </c>
      <c r="B9" s="183"/>
      <c r="C9" s="183"/>
      <c r="D9" s="186"/>
      <c r="E9" s="185">
        <f>+SUM(B9:C9)</f>
        <v>0</v>
      </c>
    </row>
    <row r="10" spans="1:5" x14ac:dyDescent="0.25">
      <c r="A10" s="16" t="s">
        <v>278</v>
      </c>
      <c r="B10" s="187"/>
      <c r="C10" s="187"/>
      <c r="D10" s="188"/>
      <c r="E10" s="185">
        <f t="shared" ref="E10" si="0">+SUM(B10:C10)</f>
        <v>0</v>
      </c>
    </row>
    <row r="11" spans="1:5" x14ac:dyDescent="0.25">
      <c r="A11" s="16" t="s">
        <v>279</v>
      </c>
      <c r="B11" s="187"/>
      <c r="C11" s="189"/>
      <c r="D11" s="190"/>
      <c r="E11" s="191">
        <f>+B11+D11</f>
        <v>0</v>
      </c>
    </row>
    <row r="12" spans="1:5" x14ac:dyDescent="0.25">
      <c r="A12" s="16" t="s">
        <v>280</v>
      </c>
      <c r="B12" s="189"/>
      <c r="C12" s="189"/>
      <c r="D12" s="190"/>
      <c r="E12" s="191">
        <f>+D12</f>
        <v>0</v>
      </c>
    </row>
    <row r="13" spans="1:5" x14ac:dyDescent="0.25">
      <c r="A13" s="40" t="s">
        <v>97</v>
      </c>
      <c r="B13" s="197">
        <f>SUM(B9:B11)</f>
        <v>0</v>
      </c>
      <c r="C13" s="197">
        <f>SUM(C9:C10)</f>
        <v>0</v>
      </c>
      <c r="D13" s="197">
        <f>SUM(D11:D12)</f>
        <v>0</v>
      </c>
      <c r="E13" s="197">
        <f>SUM(E9:E12)</f>
        <v>0</v>
      </c>
    </row>
  </sheetData>
  <sheetProtection formatCells="0" formatColumns="0" formatRows="0" selectLockedCells="1"/>
  <mergeCells count="3">
    <mergeCell ref="A1:C1"/>
    <mergeCell ref="A2:C2"/>
    <mergeCell ref="A4:E4"/>
  </mergeCells>
  <pageMargins left="0.7" right="0.7"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18</vt:i4>
      </vt:variant>
    </vt:vector>
  </HeadingPairs>
  <TitlesOfParts>
    <vt:vector size="39" baseType="lpstr">
      <vt:lpstr>Instructions</vt:lpstr>
      <vt:lpstr>Basic Grant Information</vt:lpstr>
      <vt:lpstr>2A. Sub Detail</vt:lpstr>
      <vt:lpstr>2B. Recip. Perf</vt:lpstr>
      <vt:lpstr>3A. Project Detail</vt:lpstr>
      <vt:lpstr>3B.Project Description</vt:lpstr>
      <vt:lpstr>4A. Services for Part.</vt:lpstr>
      <vt:lpstr>4B. Housing Type &amp; Location</vt:lpstr>
      <vt:lpstr>5A. Proj. Part. Households</vt:lpstr>
      <vt:lpstr>5B. Proj. Part. Subpop</vt:lpstr>
      <vt:lpstr>5C. Outreach for Participants</vt:lpstr>
      <vt:lpstr>6A. Std. Perf. Measures</vt:lpstr>
      <vt:lpstr>6B. Addl. Perf. Measures</vt:lpstr>
      <vt:lpstr>7A. Funding Request</vt:lpstr>
      <vt:lpstr>Budget Detail</vt:lpstr>
      <vt:lpstr>Salary Breakdown</vt:lpstr>
      <vt:lpstr>7C. Leased Structure</vt:lpstr>
      <vt:lpstr>7H. Match </vt:lpstr>
      <vt:lpstr>7H. Leverage </vt:lpstr>
      <vt:lpstr>7I. Budget Summary</vt:lpstr>
      <vt:lpstr>Lists</vt:lpstr>
      <vt:lpstr>'2B. Recip. Perf'!Print_Area</vt:lpstr>
      <vt:lpstr>'3A. Project Detail'!Print_Area</vt:lpstr>
      <vt:lpstr>'3B.Project Description'!Print_Area</vt:lpstr>
      <vt:lpstr>'4A. Services for Part.'!Print_Area</vt:lpstr>
      <vt:lpstr>'4B. Housing Type &amp; Location'!Print_Area</vt:lpstr>
      <vt:lpstr>'5A. Proj. Part. Households'!Print_Area</vt:lpstr>
      <vt:lpstr>'5B. Proj. Part. Subpop'!Print_Area</vt:lpstr>
      <vt:lpstr>'5C. Outreach for Participants'!Print_Area</vt:lpstr>
      <vt:lpstr>'6A. Std. Perf. Measures'!Print_Area</vt:lpstr>
      <vt:lpstr>'6B. Addl. Perf. Measures'!Print_Area</vt:lpstr>
      <vt:lpstr>'7A. Funding Request'!Print_Area</vt:lpstr>
      <vt:lpstr>'7H. Leverage '!Print_Area</vt:lpstr>
      <vt:lpstr>'7H. Match '!Print_Area</vt:lpstr>
      <vt:lpstr>'Budget Detail'!Print_Area</vt:lpstr>
      <vt:lpstr>Instructions!Print_Area</vt:lpstr>
      <vt:lpstr>'Salary Breakdown'!Print_Area</vt:lpstr>
      <vt:lpstr>'Budget Detail'!Print_Titles</vt:lpstr>
      <vt:lpstr>'Salary Breakdown'!Print_Titles</vt:lpstr>
    </vt:vector>
  </TitlesOfParts>
  <Company>City of Baltimore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McKenzie, Alexander</dc:creator>
  <cp:lastModifiedBy>Danielle Meister</cp:lastModifiedBy>
  <cp:lastPrinted>2016-07-14T05:51:25Z</cp:lastPrinted>
  <dcterms:created xsi:type="dcterms:W3CDTF">2013-12-06T14:44:53Z</dcterms:created>
  <dcterms:modified xsi:type="dcterms:W3CDTF">2016-07-14T07:59:43Z</dcterms:modified>
</cp:coreProperties>
</file>