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defaultThemeVersion="124226"/>
  <mc:AlternateContent xmlns:mc="http://schemas.openxmlformats.org/markup-compatibility/2006">
    <mc:Choice Requires="x15">
      <x15ac:absPath xmlns:x15ac="http://schemas.microsoft.com/office/spreadsheetml/2010/11/ac" url="\\HMLS-HAPPY2-SRV\OHS Shared\BHS\SuperNOFA\2021\Step 3 - Local RFP Materials\Local Applications\"/>
    </mc:Choice>
  </mc:AlternateContent>
  <xr:revisionPtr revIDLastSave="0" documentId="13_ncr:1_{A9087D3B-7B22-4D81-828B-FCF9351B8134}" xr6:coauthVersionLast="36" xr6:coauthVersionMax="36" xr10:uidLastSave="{00000000-0000-0000-0000-000000000000}"/>
  <bookViews>
    <workbookView xWindow="-120" yWindow="-120" windowWidth="20730" windowHeight="11160" tabRatio="887" activeTab="1" xr2:uid="{00000000-000D-0000-FFFF-FFFF00000000}"/>
  </bookViews>
  <sheets>
    <sheet name="Basic Info" sheetId="32" r:id="rId1"/>
    <sheet name="Budget Detail" sheetId="29" r:id="rId2"/>
    <sheet name="YHDP Replacement Activities" sheetId="33" r:id="rId3"/>
    <sheet name="Salary Breakdown" sheetId="30" r:id="rId4"/>
    <sheet name="Match " sheetId="25" r:id="rId5"/>
    <sheet name="Budget Summary" sheetId="31" r:id="rId6"/>
    <sheet name="Lists" sheetId="3" state="hidden" r:id="rId7"/>
  </sheets>
  <externalReferences>
    <externalReference r:id="rId8"/>
  </externalReferences>
  <definedNames>
    <definedName name="Access">#REF!</definedName>
    <definedName name="Accessibility">#REF!</definedName>
    <definedName name="Assistance">'[1]Lists (2)'!$A$80:$A$83</definedName>
    <definedName name="Commitment">#REF!</definedName>
    <definedName name="ComponentType">#REF!</definedName>
    <definedName name="Districts">#REF!</definedName>
    <definedName name="Frequency">#REF!</definedName>
    <definedName name="HousingType">#REF!</definedName>
    <definedName name="Match">#REF!</definedName>
    <definedName name="_xlnm.Print_Area" localSheetId="0">'Basic Info'!$A$1:$H$41</definedName>
    <definedName name="_xlnm.Print_Area" localSheetId="1">'Budget Detail'!$A$1:$H$195</definedName>
    <definedName name="_xlnm.Print_Area" localSheetId="4">'Match '!$A$1:$B$99</definedName>
    <definedName name="_xlnm.Print_Area" localSheetId="3">'Salary Breakdown'!$A$1:$O$51</definedName>
    <definedName name="_xlnm.Print_Titles" localSheetId="1">'Budget Detail'!$5:$5</definedName>
    <definedName name="_xlnm.Print_Titles" localSheetId="3">'Salary Breakdown'!$1:$5</definedName>
    <definedName name="Provider">#REF!</definedName>
    <definedName name="RentalAssistance">#REF!</definedName>
    <definedName name="Source">#REF!</definedName>
    <definedName name="YesNo">#REF!</definedName>
  </definedNames>
  <calcPr calcId="191029"/>
</workbook>
</file>

<file path=xl/calcChain.xml><?xml version="1.0" encoding="utf-8"?>
<calcChain xmlns="http://schemas.openxmlformats.org/spreadsheetml/2006/main">
  <c r="B27" i="29" l="1"/>
  <c r="B26" i="29"/>
  <c r="B20" i="29"/>
  <c r="B1" i="25" l="1"/>
  <c r="H150" i="29" l="1"/>
  <c r="J2" i="30" l="1"/>
  <c r="F2" i="30"/>
  <c r="F2" i="29"/>
  <c r="B3" i="29"/>
  <c r="B2" i="29"/>
  <c r="B4" i="31" l="1"/>
  <c r="B3" i="31"/>
  <c r="B2" i="31"/>
  <c r="B2" i="30"/>
  <c r="B13" i="31" l="1"/>
  <c r="J8" i="30"/>
  <c r="L8" i="30" s="1"/>
  <c r="J9" i="30"/>
  <c r="L9" i="30" s="1"/>
  <c r="J10" i="30"/>
  <c r="L10" i="30" s="1"/>
  <c r="J11" i="30"/>
  <c r="L11" i="30" s="1"/>
  <c r="J12" i="30"/>
  <c r="L12" i="30" s="1"/>
  <c r="J13" i="30"/>
  <c r="L13" i="30" s="1"/>
  <c r="J14" i="30"/>
  <c r="L14" i="30" s="1"/>
  <c r="J15" i="30"/>
  <c r="L15" i="30" s="1"/>
  <c r="J16" i="30"/>
  <c r="L16" i="30" s="1"/>
  <c r="J17" i="30"/>
  <c r="L17" i="30" s="1"/>
  <c r="J18" i="30"/>
  <c r="L18" i="30" s="1"/>
  <c r="J19" i="30"/>
  <c r="L19" i="30" s="1"/>
  <c r="J20" i="30"/>
  <c r="L20" i="30" s="1"/>
  <c r="J21" i="30"/>
  <c r="L21" i="30" s="1"/>
  <c r="J22" i="30"/>
  <c r="L22" i="30" s="1"/>
  <c r="J23" i="30"/>
  <c r="L23" i="30" s="1"/>
  <c r="J24" i="30"/>
  <c r="L24" i="30" s="1"/>
  <c r="J25" i="30"/>
  <c r="L25" i="30" s="1"/>
  <c r="J26" i="30"/>
  <c r="L26" i="30" s="1"/>
  <c r="J27" i="30"/>
  <c r="L27" i="30" s="1"/>
  <c r="J7" i="30"/>
  <c r="L7" i="30" s="1"/>
  <c r="H7" i="29"/>
  <c r="H16" i="29"/>
  <c r="H15" i="29"/>
  <c r="H14" i="29"/>
  <c r="H13" i="29"/>
  <c r="H12" i="29"/>
  <c r="H11" i="29"/>
  <c r="H10" i="29"/>
  <c r="H9" i="29"/>
  <c r="H33" i="29"/>
  <c r="H34" i="29"/>
  <c r="H35" i="29"/>
  <c r="H36" i="29"/>
  <c r="H32" i="29"/>
  <c r="H25" i="29"/>
  <c r="H27" i="29"/>
  <c r="H26" i="29"/>
  <c r="H21" i="29"/>
  <c r="H17" i="29" l="1"/>
  <c r="B6" i="31" s="1"/>
  <c r="L28" i="30"/>
  <c r="H37" i="29"/>
  <c r="A51" i="30" l="1"/>
  <c r="J50" i="30"/>
  <c r="L50" i="30" s="1"/>
  <c r="J49" i="30"/>
  <c r="L49" i="30" s="1"/>
  <c r="J48" i="30"/>
  <c r="L48" i="30" s="1"/>
  <c r="J47" i="30"/>
  <c r="L47" i="30" s="1"/>
  <c r="J46" i="30"/>
  <c r="L46" i="30" s="1"/>
  <c r="J45" i="30"/>
  <c r="L45" i="30" s="1"/>
  <c r="J44" i="30"/>
  <c r="L44" i="30" s="1"/>
  <c r="J43" i="30"/>
  <c r="L43" i="30" s="1"/>
  <c r="J42" i="30"/>
  <c r="L42" i="30" s="1"/>
  <c r="J41" i="30"/>
  <c r="L41" i="30" s="1"/>
  <c r="J40" i="30"/>
  <c r="L40" i="30" s="1"/>
  <c r="J39" i="30"/>
  <c r="L39" i="30" s="1"/>
  <c r="J38" i="30"/>
  <c r="L38" i="30" s="1"/>
  <c r="J37" i="30"/>
  <c r="L37" i="30" s="1"/>
  <c r="N37" i="30" s="1"/>
  <c r="O37" i="30" s="1"/>
  <c r="J36" i="30"/>
  <c r="L36" i="30" s="1"/>
  <c r="J35" i="30"/>
  <c r="L35" i="30" s="1"/>
  <c r="J34" i="30"/>
  <c r="L34" i="30" s="1"/>
  <c r="J33" i="30"/>
  <c r="L33" i="30" s="1"/>
  <c r="J32" i="30"/>
  <c r="L32" i="30" s="1"/>
  <c r="J31" i="30"/>
  <c r="L31" i="30" s="1"/>
  <c r="J30" i="30"/>
  <c r="L30" i="30" s="1"/>
  <c r="A28" i="30"/>
  <c r="N7" i="30"/>
  <c r="O7" i="30" s="1"/>
  <c r="A194" i="29"/>
  <c r="H193" i="29"/>
  <c r="H192" i="29"/>
  <c r="H191" i="29"/>
  <c r="H190" i="29"/>
  <c r="H189" i="29"/>
  <c r="A187" i="29"/>
  <c r="H186" i="29"/>
  <c r="H185" i="29"/>
  <c r="H184" i="29"/>
  <c r="H183" i="29"/>
  <c r="H182" i="29"/>
  <c r="A180" i="29"/>
  <c r="H179" i="29"/>
  <c r="H178" i="29"/>
  <c r="H177" i="29"/>
  <c r="H176" i="29"/>
  <c r="H175" i="29"/>
  <c r="A173" i="29"/>
  <c r="H172" i="29"/>
  <c r="H171" i="29"/>
  <c r="H170" i="29"/>
  <c r="H169" i="29"/>
  <c r="H168" i="29"/>
  <c r="A166" i="29"/>
  <c r="H165" i="29"/>
  <c r="H164" i="29"/>
  <c r="H163" i="29"/>
  <c r="H162" i="29"/>
  <c r="H161" i="29"/>
  <c r="A159" i="29"/>
  <c r="H158" i="29"/>
  <c r="H157" i="29"/>
  <c r="H156" i="29"/>
  <c r="H155" i="29"/>
  <c r="H154" i="29"/>
  <c r="A152" i="29"/>
  <c r="H151" i="29"/>
  <c r="H149" i="29"/>
  <c r="H147" i="29"/>
  <c r="A142" i="29"/>
  <c r="H141" i="29"/>
  <c r="H140" i="29"/>
  <c r="H139" i="29"/>
  <c r="H138" i="29"/>
  <c r="H137" i="29"/>
  <c r="A135" i="29"/>
  <c r="H134" i="29"/>
  <c r="H133" i="29"/>
  <c r="H132" i="29"/>
  <c r="H131" i="29"/>
  <c r="H130" i="29"/>
  <c r="A128" i="29"/>
  <c r="H127" i="29"/>
  <c r="H126" i="29"/>
  <c r="H125" i="29"/>
  <c r="H124" i="29"/>
  <c r="H123" i="29"/>
  <c r="A121" i="29"/>
  <c r="H120" i="29"/>
  <c r="H119" i="29"/>
  <c r="H118" i="29"/>
  <c r="H117" i="29"/>
  <c r="H116" i="29"/>
  <c r="A114" i="29"/>
  <c r="H113" i="29"/>
  <c r="H112" i="29"/>
  <c r="H111" i="29"/>
  <c r="H110" i="29"/>
  <c r="H109" i="29"/>
  <c r="A107" i="29"/>
  <c r="H106" i="29"/>
  <c r="H105" i="29"/>
  <c r="H104" i="29"/>
  <c r="H103" i="29"/>
  <c r="H102" i="29"/>
  <c r="A100" i="29"/>
  <c r="H99" i="29"/>
  <c r="H98" i="29"/>
  <c r="H97" i="29"/>
  <c r="H96" i="29"/>
  <c r="H95" i="29"/>
  <c r="A93" i="29"/>
  <c r="H92" i="29"/>
  <c r="H91" i="29"/>
  <c r="H90" i="29"/>
  <c r="H89" i="29"/>
  <c r="H88" i="29"/>
  <c r="A86" i="29"/>
  <c r="H85" i="29"/>
  <c r="H84" i="29"/>
  <c r="H83" i="29"/>
  <c r="H82" i="29"/>
  <c r="H81" i="29"/>
  <c r="A79" i="29"/>
  <c r="H78" i="29"/>
  <c r="H77" i="29"/>
  <c r="H76" i="29"/>
  <c r="H75" i="29"/>
  <c r="H74" i="29"/>
  <c r="A72" i="29"/>
  <c r="H71" i="29"/>
  <c r="H70" i="29"/>
  <c r="H69" i="29"/>
  <c r="H68" i="29"/>
  <c r="H67" i="29"/>
  <c r="A65" i="29"/>
  <c r="H64" i="29"/>
  <c r="H63" i="29"/>
  <c r="H62" i="29"/>
  <c r="H61" i="29"/>
  <c r="H60" i="29"/>
  <c r="A58" i="29"/>
  <c r="H57" i="29"/>
  <c r="H56" i="29"/>
  <c r="H55" i="29"/>
  <c r="H54" i="29"/>
  <c r="H53" i="29"/>
  <c r="A51" i="29"/>
  <c r="H50" i="29"/>
  <c r="H49" i="29"/>
  <c r="H48" i="29"/>
  <c r="H47" i="29"/>
  <c r="H46" i="29"/>
  <c r="A44" i="29"/>
  <c r="H43" i="29"/>
  <c r="H42" i="29"/>
  <c r="H41" i="29"/>
  <c r="H40" i="29"/>
  <c r="H39" i="29"/>
  <c r="A37" i="29"/>
  <c r="H24" i="29"/>
  <c r="H23" i="29"/>
  <c r="H22" i="29"/>
  <c r="H20" i="29"/>
  <c r="N8" i="30"/>
  <c r="O8" i="30" s="1"/>
  <c r="N9" i="30"/>
  <c r="O9" i="30" s="1"/>
  <c r="N10" i="30"/>
  <c r="O10" i="30" s="1"/>
  <c r="N11" i="30"/>
  <c r="O11" i="30" s="1"/>
  <c r="N12" i="30"/>
  <c r="O12" i="30" s="1"/>
  <c r="N13" i="30"/>
  <c r="O13" i="30" s="1"/>
  <c r="N14" i="30"/>
  <c r="O14" i="30" s="1"/>
  <c r="N15" i="30"/>
  <c r="O15" i="30" s="1"/>
  <c r="N16" i="30"/>
  <c r="O16" i="30" s="1"/>
  <c r="N17" i="30"/>
  <c r="O17" i="30" s="1"/>
  <c r="N18" i="30"/>
  <c r="O18" i="30" s="1"/>
  <c r="N19" i="30"/>
  <c r="O19" i="30" s="1"/>
  <c r="N20" i="30"/>
  <c r="O20" i="30" s="1"/>
  <c r="N21" i="30"/>
  <c r="O21" i="30" s="1"/>
  <c r="N22" i="30"/>
  <c r="O22" i="30" s="1"/>
  <c r="N23" i="30"/>
  <c r="O23" i="30" s="1"/>
  <c r="N24" i="30"/>
  <c r="O24" i="30" s="1"/>
  <c r="N25" i="30"/>
  <c r="O25" i="30" s="1"/>
  <c r="N26" i="30"/>
  <c r="O26" i="30" s="1"/>
  <c r="N27" i="30"/>
  <c r="O27" i="30" s="1"/>
  <c r="N39" i="30"/>
  <c r="O39" i="30" s="1"/>
  <c r="N47" i="30"/>
  <c r="O47" i="30" s="1"/>
  <c r="N41" i="30" l="1"/>
  <c r="O41" i="30" s="1"/>
  <c r="N49" i="30"/>
  <c r="O49" i="30" s="1"/>
  <c r="N45" i="30"/>
  <c r="O45" i="30" s="1"/>
  <c r="N33" i="30"/>
  <c r="O33" i="30" s="1"/>
  <c r="L51" i="30"/>
  <c r="N31" i="30"/>
  <c r="O31" i="30" s="1"/>
  <c r="N30" i="30"/>
  <c r="O30" i="30" s="1"/>
  <c r="N43" i="30"/>
  <c r="O43" i="30" s="1"/>
  <c r="N35" i="30"/>
  <c r="O35" i="30" s="1"/>
  <c r="N50" i="30"/>
  <c r="O50" i="30" s="1"/>
  <c r="N48" i="30"/>
  <c r="O48" i="30" s="1"/>
  <c r="N46" i="30"/>
  <c r="O46" i="30" s="1"/>
  <c r="N44" i="30"/>
  <c r="O44" i="30" s="1"/>
  <c r="N42" i="30"/>
  <c r="O42" i="30" s="1"/>
  <c r="N40" i="30"/>
  <c r="O40" i="30" s="1"/>
  <c r="N38" i="30"/>
  <c r="O38" i="30" s="1"/>
  <c r="N36" i="30"/>
  <c r="O36" i="30" s="1"/>
  <c r="N34" i="30"/>
  <c r="O34" i="30" s="1"/>
  <c r="N32" i="30"/>
  <c r="O32" i="30" s="1"/>
  <c r="O28" i="30"/>
  <c r="N28" i="30"/>
  <c r="H58" i="29"/>
  <c r="H86" i="29"/>
  <c r="H114" i="29"/>
  <c r="H142" i="29"/>
  <c r="H152" i="29"/>
  <c r="H166" i="29"/>
  <c r="H194" i="29"/>
  <c r="H44" i="29"/>
  <c r="H28" i="29"/>
  <c r="H72" i="29"/>
  <c r="H100" i="29"/>
  <c r="H128" i="29"/>
  <c r="H180" i="29"/>
  <c r="H65" i="29"/>
  <c r="H93" i="29"/>
  <c r="H121" i="29"/>
  <c r="H173" i="29"/>
  <c r="H51" i="29"/>
  <c r="H79" i="29"/>
  <c r="H107" i="29"/>
  <c r="H135" i="29"/>
  <c r="H159" i="29"/>
  <c r="H187" i="29"/>
  <c r="B7" i="31" l="1"/>
  <c r="O51" i="30"/>
  <c r="N51" i="30"/>
  <c r="H195" i="29"/>
  <c r="B9" i="31" s="1"/>
  <c r="H143" i="29"/>
  <c r="B8" i="31" s="1"/>
  <c r="B12" i="31" l="1"/>
  <c r="B14" i="3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Patton, Bridget</author>
  </authors>
  <commentList>
    <comment ref="A79" authorId="0" shapeId="0" xr:uid="{00000000-0006-0000-0600-000001000000}">
      <text>
        <r>
          <rPr>
            <b/>
            <sz val="9"/>
            <color indexed="81"/>
            <rFont val="Tahoma"/>
            <family val="2"/>
          </rPr>
          <t>Patton, Bridget:</t>
        </r>
        <r>
          <rPr>
            <sz val="9"/>
            <color indexed="81"/>
            <rFont val="Tahoma"/>
            <family val="2"/>
          </rPr>
          <t xml:space="preserve">
are there others or this is only option? 
</t>
        </r>
      </text>
    </comment>
  </commentList>
</comments>
</file>

<file path=xl/sharedStrings.xml><?xml version="1.0" encoding="utf-8"?>
<sst xmlns="http://schemas.openxmlformats.org/spreadsheetml/2006/main" count="334" uniqueCount="188">
  <si>
    <t>Yes</t>
  </si>
  <si>
    <t>No</t>
  </si>
  <si>
    <t>Yes/No</t>
  </si>
  <si>
    <t>Component Type</t>
  </si>
  <si>
    <t>HMIS</t>
  </si>
  <si>
    <t>Rental Assistance</t>
  </si>
  <si>
    <t>N/A</t>
  </si>
  <si>
    <t>PRA</t>
  </si>
  <si>
    <t>SRA</t>
  </si>
  <si>
    <t>TRA</t>
  </si>
  <si>
    <t>Provider</t>
  </si>
  <si>
    <t>Subrecipient</t>
  </si>
  <si>
    <t>Access</t>
  </si>
  <si>
    <t>Onsite</t>
  </si>
  <si>
    <t>Short Walk</t>
  </si>
  <si>
    <t>Bus, rail, ferry</t>
  </si>
  <si>
    <t>Program Van</t>
  </si>
  <si>
    <t>Vehicle Share</t>
  </si>
  <si>
    <t>Dial a ride</t>
  </si>
  <si>
    <t>Pub/Private Regional Transport</t>
  </si>
  <si>
    <t>Frequency</t>
  </si>
  <si>
    <t>Daily</t>
  </si>
  <si>
    <t>Weekly</t>
  </si>
  <si>
    <t>Bi-Weekly</t>
  </si>
  <si>
    <t>Monthly</t>
  </si>
  <si>
    <t>Bi-Monthly</t>
  </si>
  <si>
    <t>Quarterly</t>
  </si>
  <si>
    <t>Semiannual</t>
  </si>
  <si>
    <t>As Needed</t>
  </si>
  <si>
    <t>Very Accesible : No barriers to transportation and within easy reach of all participants</t>
  </si>
  <si>
    <t>Somewhat Accessible: Minor barriers to transportation that requires some effort from participants</t>
  </si>
  <si>
    <t>Not Accessible: Significant barriers to transportation. Participants require significant external help</t>
  </si>
  <si>
    <t>Housing Type</t>
  </si>
  <si>
    <t>Barracks</t>
  </si>
  <si>
    <t>Dormitory, shared or private rooms</t>
  </si>
  <si>
    <t>Shared Housing</t>
  </si>
  <si>
    <t>Single Room Occupancy Units</t>
  </si>
  <si>
    <t>Clustered Apartments</t>
  </si>
  <si>
    <t>Scattered Site Apartments (incl. Effeciency)</t>
  </si>
  <si>
    <t>Single Family Homes (Townhomes, Duplex)</t>
  </si>
  <si>
    <t>Total</t>
  </si>
  <si>
    <t>Supportive Services</t>
  </si>
  <si>
    <t>* 2. Type of Commitment:</t>
  </si>
  <si>
    <t>* 3. Type of Source:</t>
  </si>
  <si>
    <t>* 5. Date of Written Commitment:</t>
  </si>
  <si>
    <t>* 6. Value of Written Commitment:</t>
  </si>
  <si>
    <t>Match</t>
  </si>
  <si>
    <t>Leverage</t>
  </si>
  <si>
    <t>Type of Commitment</t>
  </si>
  <si>
    <t>Cash</t>
  </si>
  <si>
    <t>In-Kind</t>
  </si>
  <si>
    <t>Type of Source</t>
  </si>
  <si>
    <t>Private</t>
  </si>
  <si>
    <t>Government</t>
  </si>
  <si>
    <t>* 4. Name the Source of the Commitment (Be as specific as possible and include the office or grant program as applicable):</t>
  </si>
  <si>
    <t>Project Name</t>
  </si>
  <si>
    <t>Congressional Districts</t>
  </si>
  <si>
    <t>MD-001</t>
  </si>
  <si>
    <t>MD-002</t>
  </si>
  <si>
    <t>MD-003</t>
  </si>
  <si>
    <t>MD-004</t>
  </si>
  <si>
    <t>MD-005</t>
  </si>
  <si>
    <t>MD-006</t>
  </si>
  <si>
    <t>MD-007</t>
  </si>
  <si>
    <t>MD-008</t>
  </si>
  <si>
    <t> 1. Will this commitment be used towards Match ?</t>
  </si>
  <si>
    <t>Sources of Match</t>
  </si>
  <si>
    <t>PERSONNEL COSTS</t>
  </si>
  <si>
    <t>Job Title</t>
  </si>
  <si>
    <t>Annual Salary</t>
  </si>
  <si>
    <t>Hourly Rate</t>
  </si>
  <si>
    <t>Unemployment Insurance</t>
  </si>
  <si>
    <t>Other Fringe</t>
  </si>
  <si>
    <t>Other Funding</t>
  </si>
  <si>
    <t>Total Project Costs</t>
  </si>
  <si>
    <t>Health/ Dental</t>
  </si>
  <si>
    <t>Retirement</t>
  </si>
  <si>
    <t>SUPPORTIVE SERVICES</t>
  </si>
  <si>
    <t>Provider Name</t>
  </si>
  <si>
    <t>Grant Number</t>
  </si>
  <si>
    <t>Full Description</t>
  </si>
  <si>
    <t>Unit Cost</t>
  </si>
  <si>
    <t>Unit Description</t>
  </si>
  <si>
    <t>Multiplier (numbers only)</t>
  </si>
  <si>
    <t>Description (describe the multiplier)</t>
  </si>
  <si>
    <t>Leasing</t>
  </si>
  <si>
    <t>SINGLE ROOM OCCUPANCY UNITS</t>
  </si>
  <si>
    <t xml:space="preserve"> /unit(s)</t>
  </si>
  <si>
    <t>unit(s)</t>
  </si>
  <si>
    <t xml:space="preserve"> /months</t>
  </si>
  <si>
    <t xml:space="preserve">ONE BEDROOM UNITS </t>
  </si>
  <si>
    <t xml:space="preserve">TWO BEDROOM UNITS </t>
  </si>
  <si>
    <t xml:space="preserve">THREE BEDROOM UNITS </t>
  </si>
  <si>
    <t xml:space="preserve">FOUR BEDROOM UNITS </t>
  </si>
  <si>
    <t>FIVE BEDROOM UNITS</t>
  </si>
  <si>
    <t>SIX BEDROOM UNITS</t>
  </si>
  <si>
    <t>Subtotal Rental Assistance</t>
  </si>
  <si>
    <t>Annual Assessment of Service Needs</t>
  </si>
  <si>
    <t>Assistance with Moving Costs</t>
  </si>
  <si>
    <t>Case Management</t>
  </si>
  <si>
    <t>Child Care</t>
  </si>
  <si>
    <t>Education Services</t>
  </si>
  <si>
    <t>Employment Assistance</t>
  </si>
  <si>
    <t>Food</t>
  </si>
  <si>
    <t>Housing/Counseling Services</t>
  </si>
  <si>
    <t>Legal Services</t>
  </si>
  <si>
    <t>Life Skills</t>
  </si>
  <si>
    <t>Mental Health Services</t>
  </si>
  <si>
    <t>Outpatient Health Services</t>
  </si>
  <si>
    <t>Outreach Services</t>
  </si>
  <si>
    <t>Substance Abuse Treatment Services</t>
  </si>
  <si>
    <t>Transportation</t>
  </si>
  <si>
    <t>Utility Deposits</t>
  </si>
  <si>
    <t>Subtotal Support Services</t>
  </si>
  <si>
    <t>Operating Costs</t>
  </si>
  <si>
    <t>Maintenance/Repair</t>
  </si>
  <si>
    <t>Property Taxes &amp; Insurance</t>
  </si>
  <si>
    <t>Replacement Reserve</t>
  </si>
  <si>
    <t>Building Security</t>
  </si>
  <si>
    <t>Electricity, Gas, and Water</t>
  </si>
  <si>
    <t>Furniture</t>
  </si>
  <si>
    <t>Equipment (Lease,Buy)</t>
  </si>
  <si>
    <t>Subtotal Operating Costs</t>
  </si>
  <si>
    <t>Total Staff Cost</t>
  </si>
  <si>
    <t>% of Staff Cost Charged to Contract</t>
  </si>
  <si>
    <t>MOHS-HSP Contract Costs</t>
  </si>
  <si>
    <t>% of Staff Time Spent on Project</t>
  </si>
  <si>
    <t>ENTER DESCRIPTION</t>
  </si>
  <si>
    <t>OPERATING COSTS</t>
  </si>
  <si>
    <t>Budget Line Item</t>
  </si>
  <si>
    <t xml:space="preserve">FMR area: </t>
  </si>
  <si>
    <t xml:space="preserve">MD-Baltimore-Towson, MD HUD Metro FMR Area </t>
  </si>
  <si>
    <t>PSH</t>
  </si>
  <si>
    <t>RRH</t>
  </si>
  <si>
    <t>Partner (have MOU)</t>
  </si>
  <si>
    <t>Non-Partner (no MOU)</t>
  </si>
  <si>
    <t>Annually</t>
  </si>
  <si>
    <t>EFFICIENCIES</t>
  </si>
  <si>
    <t>EXAMPLE:  Personnel</t>
  </si>
  <si>
    <t>total salaries and FICA</t>
  </si>
  <si>
    <t>EXAMPLE:  Moving truck and movers</t>
  </si>
  <si>
    <t>clients</t>
  </si>
  <si>
    <t>Subtotal Leasing</t>
  </si>
  <si>
    <t>Project leases individual units in building:</t>
  </si>
  <si>
    <t>Leased Structures/Facilities (if project leases whole building(s))</t>
  </si>
  <si>
    <t xml:space="preserve"> /monthly rent for facilities</t>
  </si>
  <si>
    <t>EXAMPLE:  Housing Coordinator</t>
  </si>
  <si>
    <t>John Smith</t>
  </si>
  <si>
    <r>
      <t>Name of</t>
    </r>
    <r>
      <rPr>
        <b/>
        <sz val="11"/>
        <color indexed="8"/>
        <rFont val="Calibri"/>
        <family val="2"/>
        <scheme val="minor"/>
      </rPr>
      <t xml:space="preserve"> Staff</t>
    </r>
  </si>
  <si>
    <t>Total Match</t>
  </si>
  <si>
    <t>Program Income</t>
  </si>
  <si>
    <t>Admin (from GIW)</t>
  </si>
  <si>
    <t>/client move</t>
  </si>
  <si>
    <t>If not, please describe any needed changes:</t>
  </si>
  <si>
    <t>Is the unit configuration still correct?</t>
  </si>
  <si>
    <t>Grant Number (from GIW)</t>
  </si>
  <si>
    <t>FICA</t>
  </si>
  <si>
    <t>Agencies only need to compare last year's application submitted to HUD to the current activities to ensure there have not been any changes.  If you need a copy of the application submitted to HUD last year, please reach out to your PA.</t>
  </si>
  <si>
    <r>
      <t xml:space="preserve">INSTRUCTIONS
</t>
    </r>
    <r>
      <rPr>
        <b/>
        <sz val="11"/>
        <rFont val="Calibri"/>
        <family val="2"/>
        <scheme val="minor"/>
      </rPr>
      <t xml:space="preserve">BUDGET CATEGORY TOTALS (i.e. Totals for Leasing, Rental Assistance, Support Services, Operations) MUST BE THE SAME AS THE FY2021 Grants Inventory Worksheet.
Do not enter any data into grey or black cells.  Prior to finalizing your budget, please remove the example data provided so the sheet calculates correctly. </t>
    </r>
  </si>
  <si>
    <t>BUDGET CATEGORY TOTALS (i.e. Totals for Leasing, Rental Assistance, Support Services, Operations) MUST BE THE SAME AS THE FY2021 Grants Inventory Worksheet</t>
  </si>
  <si>
    <t>Does this project plan to use the 10% de minimis rate?</t>
  </si>
  <si>
    <t>Does this project propose to allocate funds according to an indirect cost rate?</t>
  </si>
  <si>
    <t>Has this rate been approved by your cognizant agency?</t>
  </si>
  <si>
    <t>Will this project generate program income describe in 24 CFR 578.97 to use as Match for this project?</t>
  </si>
  <si>
    <t>If yes, briefly describe the source of the program income here:</t>
  </si>
  <si>
    <t>YHDP replacement projects may also choose to submit applications for the following special YHDP activities in addition to activities eligible under the CoC program. The following options would not meet CoC program requirements but may be used to carry out YHDP projects. The following activities, which are ineligible under the CoC Program, may also be included in a YHDP replacement project and award:</t>
  </si>
  <si>
    <t>Housing projects may have leases for a minimum term of 1 month under rental assistance budget line items.</t>
  </si>
  <si>
    <t>Select which activities:</t>
  </si>
  <si>
    <t>May use leasing, sponsor-based rental assistance, and project-based rental assistance in Rapid Rehousing projects</t>
  </si>
  <si>
    <t>In addition to the eligible costs listed in 24 CFR 578.59(a), may use project administration funds to support costs associated with involving youth with lived experience in project implementation, execution, and improvement.</t>
  </si>
  <si>
    <t>May use project administrative funds to attend conferences and trainings that are not HUD-sponsored or HUD-approved, provided that the subject matter is relevant to youth homelessness.</t>
  </si>
  <si>
    <t>May employ youth who are receiving services, including housing, from the recipient organization. Recipients that utilize this special YHDP activity must maintain documentation that discloses the nature of work that the youth does, and that the youth is not in a position that creates a conflict of interest.</t>
  </si>
  <si>
    <t>May use habitability standards in 24 CFR 476.403(c) rather than Housing Quality Standards in 24 CFR 578.75 for short or medium term (up to 24 months) housing assistance. Recipients implementing this special YHDP activity must keep documentation of which standards are applied to the units and proof that the units complied with standards before assistance is provided for every unit funded</t>
  </si>
  <si>
    <t>May provide moving expenses more than one-time to a program participant.</t>
  </si>
  <si>
    <t xml:space="preserve">Recipients may provide payments of up to $500 per month for families that provide housing under a host home and kinship care model in order to offset the increased costs associated with having youth housed in the unit.
</t>
  </si>
  <si>
    <t>May be used for the following if they are necessary to assist program participants to obtain and maintain housing. Recipients and subrecipients must maintain records establishing how it was determined paying the costs was necessary for the program participant to obtain and retain housing and must also conduct an annual assessment of the needs of the program participants and adjust costs accordingly:
    (aa) Security deposits for units in an amount not to exceed 2 months of rent.
    (bb) The costs to pay for any damage to housing due to the action of a program participant, which may be paid while the youth continues to reside in the unit. The total costs paid for damage per program participant may not
exceed the cost of two-months’ rent.
    (cc) The costs of providing household cleaning supplies to clients.
    (dd) Housing start-up expenses for program participants, including furniture, pots and pans, linens, toiletries, and other household goods, not to exceed $300 in value per program participant.
    (ee) The one-time cost of purchasing a cellular phone and service for program participant use, provided access to a cellular phone is necessary to obtain or maintain housing and the costs of the phone and services are
reasonable per 2 CFR 200.404.
    (ff) The cost of internet in a program participant’s unit and the costs of the service is reasonable per 2 CFR 200.404.
    (gg) Payment of rental arrears consisting of a one-time payment for up to 6 months of rent in arrears, including any late fees on those arrears.
    (hh) Payment of utility arrears of up to 6 months per service.
    (ii) Up to three months of utilities for a program participant, based on the utility costs schedule for the unit size and location.
    (jj) In addition to transportation costs eligible in 24 CFR 578.53(e)(15), a recipient may pay gas and mileage costs for a program participant’s personal vehicle for trips to and from medical care, employment, childcare, or other
services eligible under this section.
    (kk) Legal fees, including court fees, bail bonds, and required courses and equipment.
    (ll) Program participant’s past driving fines and fees that are blocking a young person from being able to obtain or renew a driver’s license and impacting their ability to obtain or maintain housing. Additionally, recipients
may pay for program participants costs for insurance and registration for personal vehicles, if the personal vehicle is necessary to reach medical care, employment, childcare, or other services eligible under this section.</t>
  </si>
  <si>
    <t>May provide up to 36 months of Rapid Rehousing rental assistance to a program participant if the recipient demonstrates (1) the method it will use to determine which youth need rental assistance beyond 24 months and (2) the services and resources that will be offered to ensure youth are able to sustain their housing at the end of the 36 months of assistance.</t>
  </si>
  <si>
    <t xml:space="preserve">May continue providing supportive services to program participants for up to 24 months after the program participant exits homelessness, transitional housing or after the end of housing assistance if the recipient demonstrates: 1) the proposed length of extended services to be provided; 2) the method it will use to determine whether services are still necessary; and 3) how those services will result in self-sufficiency and ensure stable housing for the program participant.
</t>
  </si>
  <si>
    <t>May continue providing supportive services to program participants for up to 36 months after the program participant exits homelessness, if the services are in connection with housing assistance, such as the Foster Youth to Independence initiative, or if the recipient can demonstrate that extended supportive services ensures continuity of case workers for program participants.</t>
  </si>
  <si>
    <t>Rental assistance may be combined with leasing or operating funds in the same building, provided that the recipient submits a project plan that includes safeguards to ensure that no part of the project would receive a double subsidy.</t>
  </si>
  <si>
    <t>May provide payments of up to $1000 per month for families that provide housing under a host home and kinship care model, provided that the recipient can show that the additional cost is necessary to recruit hosts to the program.</t>
  </si>
  <si>
    <t>Step 1:  Please indicate if you are applying for a YHDP Renewal or YHDP Replacement.</t>
  </si>
  <si>
    <t>Step 4:  Review the FY 2021 Grants Inventory Worksheet and ensure that the unit configuration correctly matches last year's project application.</t>
  </si>
  <si>
    <t>Step 3:  (ONLY FOR YHDP REPLACEMENT) How will this YHDP Replacement project meet the goals established in the Coordinated Community Plan (CCP) developed by the applicant’s YHDP community?</t>
  </si>
  <si>
    <t>Step 2: (ONLY FOR YHDP REPLACEMENT) Provide a brief description that addresses the scope of the YHDP Replacement project, how the Replacement project differs from the YHDP project being replaced, and why the YHDP Replacement project is being applied for?</t>
  </si>
  <si>
    <t>Subtotal</t>
  </si>
  <si>
    <t>*Note if you are using indirect cost rate other than the 10% de minimis rate you are required to submit supporting documentation.</t>
  </si>
  <si>
    <t>Step 3: (RENEWAL AND REPLACEMENT) Provide a description that addresses the entire scope of the proposed project. Include the target population served, project plan for addressing housing and supportive services, coordination with other organizations. Include the project's role in the community response, how the organization will incorporate positive youth development and trauma informed care, community partnerships, and detail proposed outcomes and performance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</si>
</sst>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000%"/>
    <numFmt numFmtId="166" formatCode="&quot;$&quot;#,##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b/>
      <sz val="14"/>
      <color indexed="8"/>
      <name val="Calibri"/>
      <family val="2"/>
      <scheme val="minor"/>
    </font>
    <font>
      <sz val="10"/>
      <color theme="1"/>
      <name val="Arial"/>
      <family val="2"/>
    </font>
    <font>
      <b/>
      <sz val="20"/>
      <color theme="1"/>
      <name val="Calibri"/>
      <family val="2"/>
      <scheme val="minor"/>
    </font>
    <font>
      <b/>
      <sz val="18"/>
      <color theme="0"/>
      <name val="Calibri"/>
      <family val="2"/>
      <scheme val="minor"/>
    </font>
    <font>
      <b/>
      <sz val="14"/>
      <name val="Calibri"/>
      <family val="2"/>
      <scheme val="minor"/>
    </font>
    <font>
      <sz val="9"/>
      <color indexed="81"/>
      <name val="Tahoma"/>
      <family val="2"/>
    </font>
    <font>
      <b/>
      <sz val="9"/>
      <color indexed="81"/>
      <name val="Tahoma"/>
      <family val="2"/>
    </font>
    <font>
      <b/>
      <sz val="11"/>
      <name val="Calibri"/>
      <family val="2"/>
      <scheme val="minor"/>
    </font>
    <font>
      <b/>
      <sz val="11"/>
      <color indexed="8"/>
      <name val="Calibri"/>
      <family val="2"/>
      <scheme val="minor"/>
    </font>
    <font>
      <b/>
      <sz val="11"/>
      <color rgb="FF000000"/>
      <name val="Calibri"/>
      <family val="2"/>
      <scheme val="minor"/>
    </font>
    <font>
      <sz val="11"/>
      <color rgb="FF000000"/>
      <name val="Calibri"/>
      <family val="2"/>
      <scheme val="minor"/>
    </font>
    <font>
      <b/>
      <sz val="16"/>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399975585192419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thin">
        <color auto="1"/>
      </left>
      <right style="thin">
        <color auto="1"/>
      </right>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217">
    <xf numFmtId="0" fontId="0" fillId="0" borderId="0" xfId="0"/>
    <xf numFmtId="0" fontId="0" fillId="0" borderId="0" xfId="0" applyAlignment="1">
      <alignment horizontal="center" vertical="center"/>
    </xf>
    <xf numFmtId="0" fontId="3" fillId="0" borderId="0" xfId="0" applyFont="1"/>
    <xf numFmtId="0" fontId="0" fillId="0" borderId="6" xfId="0" applyBorder="1"/>
    <xf numFmtId="0" fontId="0" fillId="0" borderId="6" xfId="0" applyBorder="1" applyAlignment="1">
      <alignment wrapText="1"/>
    </xf>
    <xf numFmtId="0" fontId="0" fillId="0" borderId="1" xfId="0" applyBorder="1" applyProtection="1">
      <protection locked="0"/>
    </xf>
    <xf numFmtId="0" fontId="0" fillId="0" borderId="0" xfId="0" applyAlignment="1">
      <alignment vertical="top" wrapText="1"/>
    </xf>
    <xf numFmtId="0" fontId="0" fillId="0" borderId="0" xfId="0" applyProtection="1">
      <protection locked="0"/>
    </xf>
    <xf numFmtId="14" fontId="0" fillId="0" borderId="1" xfId="0" applyNumberFormat="1" applyBorder="1" applyProtection="1">
      <protection locked="0"/>
    </xf>
    <xf numFmtId="0" fontId="3" fillId="0" borderId="1" xfId="0" applyFont="1" applyBorder="1" applyAlignment="1">
      <alignment horizontal="left" vertical="top" wrapText="1"/>
    </xf>
    <xf numFmtId="0" fontId="4" fillId="0" borderId="0" xfId="0" applyFont="1" applyAlignment="1">
      <alignment vertical="top" wrapText="1"/>
    </xf>
    <xf numFmtId="0" fontId="0" fillId="0" borderId="0" xfId="0" applyAlignment="1">
      <alignment wrapText="1"/>
    </xf>
    <xf numFmtId="0" fontId="3" fillId="0" borderId="1" xfId="0" applyFont="1" applyBorder="1" applyAlignment="1">
      <alignment horizontal="left" vertical="top" wrapText="1"/>
    </xf>
    <xf numFmtId="3" fontId="0" fillId="0" borderId="1" xfId="0" applyNumberFormat="1" applyBorder="1" applyProtection="1">
      <protection locked="0"/>
    </xf>
    <xf numFmtId="0" fontId="0" fillId="0" borderId="0" xfId="0" applyProtection="1"/>
    <xf numFmtId="0" fontId="3" fillId="4" borderId="1" xfId="0" applyFont="1" applyFill="1" applyBorder="1" applyAlignment="1" applyProtection="1">
      <alignment horizontal="center" vertical="center" wrapText="1"/>
    </xf>
    <xf numFmtId="0" fontId="0" fillId="0" borderId="0" xfId="0" applyAlignment="1" applyProtection="1">
      <alignment horizontal="center" vertical="center" wrapText="1"/>
    </xf>
    <xf numFmtId="44" fontId="1" fillId="4" borderId="1" xfId="2" applyNumberFormat="1" applyFont="1" applyFill="1" applyBorder="1"/>
    <xf numFmtId="0" fontId="0" fillId="4" borderId="15" xfId="0" applyFill="1" applyBorder="1" applyProtection="1"/>
    <xf numFmtId="44" fontId="1" fillId="4" borderId="15" xfId="2" applyNumberFormat="1" applyFont="1" applyFill="1" applyBorder="1" applyProtection="1"/>
    <xf numFmtId="0" fontId="0" fillId="0" borderId="15" xfId="0" applyBorder="1" applyProtection="1">
      <protection locked="0"/>
    </xf>
    <xf numFmtId="44" fontId="1" fillId="4" borderId="3" xfId="2" applyNumberFormat="1" applyFont="1" applyFill="1" applyBorder="1" applyProtection="1"/>
    <xf numFmtId="44" fontId="9" fillId="5" borderId="0" xfId="2" applyFont="1" applyFill="1" applyProtection="1"/>
    <xf numFmtId="0" fontId="0" fillId="0" borderId="15" xfId="0" applyFont="1" applyBorder="1" applyProtection="1">
      <protection locked="0"/>
    </xf>
    <xf numFmtId="44" fontId="1" fillId="0" borderId="15" xfId="2" applyFont="1" applyBorder="1" applyProtection="1">
      <protection locked="0"/>
    </xf>
    <xf numFmtId="0" fontId="0" fillId="4" borderId="19" xfId="0" applyFont="1" applyFill="1" applyBorder="1"/>
    <xf numFmtId="44" fontId="0" fillId="4" borderId="20" xfId="0" applyNumberFormat="1" applyFont="1" applyFill="1" applyBorder="1"/>
    <xf numFmtId="0" fontId="9" fillId="5" borderId="0" xfId="0" applyFont="1" applyFill="1" applyAlignment="1" applyProtection="1">
      <alignment horizontal="center" vertical="center"/>
    </xf>
    <xf numFmtId="0" fontId="0" fillId="4" borderId="0" xfId="0" applyFill="1"/>
    <xf numFmtId="0" fontId="0" fillId="0" borderId="0" xfId="0" applyAlignment="1">
      <alignment horizontal="center"/>
    </xf>
    <xf numFmtId="44" fontId="0" fillId="0" borderId="0" xfId="0" applyNumberFormat="1"/>
    <xf numFmtId="0" fontId="6" fillId="0" borderId="1" xfId="0" applyFont="1" applyBorder="1"/>
    <xf numFmtId="0" fontId="6" fillId="0" borderId="2" xfId="0" applyFont="1" applyBorder="1"/>
    <xf numFmtId="0" fontId="0" fillId="4" borderId="0" xfId="0" applyFill="1" applyAlignment="1">
      <alignment horizontal="left"/>
    </xf>
    <xf numFmtId="0" fontId="9" fillId="5" borderId="27" xfId="0" applyFont="1" applyFill="1" applyBorder="1" applyAlignment="1" applyProtection="1">
      <alignment horizontal="center"/>
    </xf>
    <xf numFmtId="44" fontId="9" fillId="5" borderId="27" xfId="2" applyFont="1" applyFill="1" applyBorder="1" applyProtection="1"/>
    <xf numFmtId="0" fontId="9" fillId="2" borderId="0" xfId="0" applyFont="1" applyFill="1" applyAlignment="1" applyProtection="1">
      <alignment horizontal="center"/>
    </xf>
    <xf numFmtId="44" fontId="9" fillId="2" borderId="0" xfId="2" applyFont="1" applyFill="1" applyProtection="1"/>
    <xf numFmtId="0" fontId="0" fillId="2" borderId="0" xfId="0" applyFill="1" applyBorder="1" applyProtection="1">
      <protection locked="0"/>
    </xf>
    <xf numFmtId="44" fontId="1" fillId="2" borderId="0" xfId="2" applyNumberFormat="1" applyFont="1" applyFill="1" applyBorder="1" applyProtection="1">
      <protection locked="0"/>
    </xf>
    <xf numFmtId="44" fontId="1" fillId="2" borderId="0" xfId="2" applyNumberFormat="1" applyFont="1" applyFill="1" applyBorder="1"/>
    <xf numFmtId="0" fontId="3" fillId="2" borderId="0" xfId="0" applyFont="1" applyFill="1" applyAlignment="1" applyProtection="1">
      <alignment horizontal="right"/>
    </xf>
    <xf numFmtId="0" fontId="0" fillId="2" borderId="0" xfId="0" applyFill="1" applyProtection="1"/>
    <xf numFmtId="0" fontId="3" fillId="2" borderId="0" xfId="0" applyFont="1" applyFill="1" applyAlignment="1" applyProtection="1">
      <alignment horizontal="right" indent="1"/>
    </xf>
    <xf numFmtId="0" fontId="0" fillId="2" borderId="18" xfId="0" applyFill="1" applyBorder="1" applyProtection="1">
      <protection locked="0"/>
    </xf>
    <xf numFmtId="0" fontId="0" fillId="5" borderId="19" xfId="0" applyFont="1" applyFill="1" applyBorder="1"/>
    <xf numFmtId="44" fontId="0" fillId="5" borderId="20" xfId="0" applyNumberFormat="1" applyFont="1" applyFill="1" applyBorder="1"/>
    <xf numFmtId="0" fontId="0" fillId="2" borderId="15" xfId="0" applyFont="1" applyFill="1" applyBorder="1" applyProtection="1">
      <protection locked="0"/>
    </xf>
    <xf numFmtId="44" fontId="1" fillId="2" borderId="15" xfId="2" applyFont="1" applyFill="1" applyBorder="1" applyProtection="1">
      <protection locked="0"/>
    </xf>
    <xf numFmtId="0" fontId="9" fillId="5" borderId="27" xfId="0" applyFont="1" applyFill="1" applyBorder="1" applyAlignment="1" applyProtection="1">
      <alignment horizontal="left"/>
    </xf>
    <xf numFmtId="44" fontId="1" fillId="2" borderId="15" xfId="2" applyNumberFormat="1" applyFont="1" applyFill="1" applyBorder="1" applyProtection="1"/>
    <xf numFmtId="0" fontId="0" fillId="5" borderId="15" xfId="0" applyFill="1" applyBorder="1" applyProtection="1"/>
    <xf numFmtId="44" fontId="1" fillId="5" borderId="15" xfId="2" applyNumberFormat="1" applyFont="1" applyFill="1" applyBorder="1" applyProtection="1"/>
    <xf numFmtId="0" fontId="0" fillId="5" borderId="15" xfId="0" applyFill="1" applyBorder="1" applyProtection="1">
      <protection locked="0"/>
    </xf>
    <xf numFmtId="44" fontId="1" fillId="5" borderId="3" xfId="2" applyNumberFormat="1" applyFont="1" applyFill="1" applyBorder="1" applyProtection="1"/>
    <xf numFmtId="0" fontId="0" fillId="2" borderId="0" xfId="0" applyFill="1" applyProtection="1">
      <protection locked="0"/>
    </xf>
    <xf numFmtId="0" fontId="16" fillId="2" borderId="8" xfId="0" applyFont="1"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4" borderId="12" xfId="0" applyFont="1" applyFill="1" applyBorder="1"/>
    <xf numFmtId="44" fontId="0" fillId="4" borderId="12" xfId="0" applyNumberFormat="1" applyFont="1" applyFill="1" applyBorder="1"/>
    <xf numFmtId="164" fontId="14" fillId="4" borderId="1" xfId="0" applyNumberFormat="1" applyFont="1" applyFill="1" applyBorder="1" applyAlignment="1">
      <alignment vertical="center" wrapText="1"/>
    </xf>
    <xf numFmtId="9" fontId="14" fillId="2" borderId="24" xfId="1" applyNumberFormat="1" applyFont="1" applyFill="1" applyBorder="1" applyAlignment="1">
      <alignment vertical="center" wrapText="1"/>
    </xf>
    <xf numFmtId="44" fontId="14" fillId="4" borderId="1" xfId="2" applyNumberFormat="1" applyFont="1" applyFill="1" applyBorder="1" applyAlignment="1" applyProtection="1">
      <alignment vertical="center" wrapText="1"/>
      <protection locked="0"/>
    </xf>
    <xf numFmtId="9" fontId="15" fillId="0" borderId="24" xfId="1" applyNumberFormat="1" applyFont="1" applyBorder="1" applyAlignment="1" applyProtection="1">
      <alignment vertical="center" wrapText="1"/>
      <protection locked="0"/>
    </xf>
    <xf numFmtId="44" fontId="14" fillId="4" borderId="24" xfId="2" applyNumberFormat="1" applyFont="1" applyFill="1" applyBorder="1" applyAlignment="1">
      <alignment vertical="center" wrapText="1"/>
    </xf>
    <xf numFmtId="44" fontId="14" fillId="4" borderId="17" xfId="2" applyNumberFormat="1" applyFont="1" applyFill="1" applyBorder="1" applyAlignment="1">
      <alignment vertical="center" wrapText="1"/>
    </xf>
    <xf numFmtId="9" fontId="14" fillId="2" borderId="15" xfId="1" applyNumberFormat="1" applyFont="1" applyFill="1" applyBorder="1" applyAlignment="1">
      <alignment vertical="center" wrapText="1"/>
    </xf>
    <xf numFmtId="9" fontId="15" fillId="0" borderId="15" xfId="1" applyNumberFormat="1" applyFont="1" applyBorder="1" applyAlignment="1" applyProtection="1">
      <alignment vertical="center" wrapText="1"/>
      <protection locked="0"/>
    </xf>
    <xf numFmtId="44" fontId="14" fillId="4" borderId="15" xfId="2" applyNumberFormat="1" applyFont="1" applyFill="1" applyBorder="1" applyAlignment="1">
      <alignment vertical="center" wrapText="1"/>
    </xf>
    <xf numFmtId="44" fontId="14" fillId="4" borderId="3" xfId="2" applyNumberFormat="1" applyFont="1" applyFill="1" applyBorder="1" applyAlignment="1">
      <alignment vertical="center" wrapText="1"/>
    </xf>
    <xf numFmtId="164" fontId="14" fillId="4" borderId="14" xfId="0" applyNumberFormat="1" applyFont="1" applyFill="1" applyBorder="1" applyAlignment="1">
      <alignment vertical="center" wrapText="1"/>
    </xf>
    <xf numFmtId="9" fontId="14" fillId="2" borderId="16" xfId="1" applyNumberFormat="1" applyFont="1" applyFill="1" applyBorder="1" applyAlignment="1">
      <alignment vertical="center" wrapText="1"/>
    </xf>
    <xf numFmtId="44" fontId="14" fillId="4" borderId="14" xfId="2" applyNumberFormat="1" applyFont="1" applyFill="1" applyBorder="1" applyAlignment="1" applyProtection="1">
      <alignment vertical="center" wrapText="1"/>
      <protection locked="0"/>
    </xf>
    <xf numFmtId="9" fontId="15" fillId="0" borderId="16" xfId="1" applyNumberFormat="1" applyFont="1" applyBorder="1" applyAlignment="1" applyProtection="1">
      <alignment vertical="center" wrapText="1"/>
      <protection locked="0"/>
    </xf>
    <xf numFmtId="44" fontId="14" fillId="4" borderId="16" xfId="2" applyNumberFormat="1" applyFont="1" applyFill="1" applyBorder="1" applyAlignment="1">
      <alignment vertical="center" wrapText="1"/>
    </xf>
    <xf numFmtId="44" fontId="14" fillId="4" borderId="14" xfId="2" applyNumberFormat="1" applyFont="1" applyFill="1" applyBorder="1" applyAlignment="1">
      <alignment vertical="center" wrapText="1"/>
    </xf>
    <xf numFmtId="44" fontId="14" fillId="4" borderId="12" xfId="0" applyNumberFormat="1" applyFont="1" applyFill="1" applyBorder="1" applyAlignment="1">
      <alignment vertical="center" wrapText="1"/>
    </xf>
    <xf numFmtId="0" fontId="14" fillId="4" borderId="12" xfId="0" applyNumberFormat="1" applyFont="1" applyFill="1" applyBorder="1" applyAlignment="1">
      <alignment vertical="center" wrapText="1"/>
    </xf>
    <xf numFmtId="44" fontId="15" fillId="4" borderId="2" xfId="0" applyNumberFormat="1" applyFont="1" applyFill="1" applyBorder="1" applyAlignment="1">
      <alignment vertical="center" wrapText="1"/>
    </xf>
    <xf numFmtId="44" fontId="0" fillId="4" borderId="19" xfId="0" applyNumberFormat="1" applyFont="1" applyFill="1" applyBorder="1"/>
    <xf numFmtId="0" fontId="14" fillId="4"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protection locked="0"/>
    </xf>
    <xf numFmtId="0" fontId="15" fillId="0" borderId="2" xfId="0" applyFont="1" applyBorder="1" applyAlignment="1" applyProtection="1">
      <alignment horizontal="left" vertical="center" wrapText="1"/>
      <protection locked="0"/>
    </xf>
    <xf numFmtId="0" fontId="15" fillId="0" borderId="2" xfId="0" applyFont="1" applyFill="1" applyBorder="1" applyAlignment="1" applyProtection="1">
      <alignment vertical="center" wrapText="1"/>
      <protection locked="0"/>
    </xf>
    <xf numFmtId="164" fontId="15" fillId="0" borderId="2" xfId="0" applyNumberFormat="1" applyFont="1" applyFill="1" applyBorder="1" applyAlignment="1" applyProtection="1">
      <alignment vertical="center" wrapText="1"/>
      <protection locked="0"/>
    </xf>
    <xf numFmtId="2" fontId="15" fillId="0" borderId="2" xfId="0" applyNumberFormat="1" applyFont="1" applyFill="1" applyBorder="1" applyAlignment="1" applyProtection="1">
      <alignment vertical="center" wrapText="1"/>
      <protection locked="0"/>
    </xf>
    <xf numFmtId="164" fontId="15" fillId="0" borderId="2" xfId="1" applyNumberFormat="1" applyFont="1" applyFill="1" applyBorder="1" applyAlignment="1" applyProtection="1">
      <alignment vertical="center" wrapText="1"/>
      <protection locked="0"/>
    </xf>
    <xf numFmtId="164" fontId="15" fillId="2" borderId="2" xfId="0" applyNumberFormat="1" applyFont="1" applyFill="1" applyBorder="1" applyAlignment="1" applyProtection="1">
      <alignment vertical="center" wrapText="1"/>
      <protection locked="0"/>
    </xf>
    <xf numFmtId="0" fontId="14" fillId="0" borderId="1"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164" fontId="15" fillId="0" borderId="1" xfId="0" applyNumberFormat="1" applyFont="1" applyFill="1" applyBorder="1" applyAlignment="1" applyProtection="1">
      <alignment vertical="center" wrapText="1"/>
      <protection locked="0"/>
    </xf>
    <xf numFmtId="2" fontId="15" fillId="0" borderId="1" xfId="0" applyNumberFormat="1" applyFont="1" applyFill="1" applyBorder="1" applyAlignment="1" applyProtection="1">
      <alignment vertical="center" wrapText="1"/>
      <protection locked="0"/>
    </xf>
    <xf numFmtId="164" fontId="15" fillId="0" borderId="1" xfId="1" applyNumberFormat="1" applyFont="1" applyFill="1" applyBorder="1" applyAlignment="1" applyProtection="1">
      <alignment vertical="center" wrapText="1"/>
      <protection locked="0"/>
    </xf>
    <xf numFmtId="164" fontId="15" fillId="2" borderId="1" xfId="0" applyNumberFormat="1" applyFont="1" applyFill="1" applyBorder="1" applyAlignment="1" applyProtection="1">
      <alignment vertical="center" wrapText="1"/>
      <protection locked="0"/>
    </xf>
    <xf numFmtId="0" fontId="15" fillId="0" borderId="15" xfId="0" applyFont="1" applyBorder="1" applyAlignment="1" applyProtection="1">
      <alignment horizontal="left" vertical="center" wrapText="1"/>
      <protection locked="0"/>
    </xf>
    <xf numFmtId="0" fontId="15" fillId="0" borderId="15" xfId="0" applyFont="1" applyBorder="1" applyAlignment="1" applyProtection="1">
      <alignment vertical="center" wrapText="1"/>
      <protection locked="0"/>
    </xf>
    <xf numFmtId="164" fontId="15" fillId="0" borderId="15" xfId="0" applyNumberFormat="1" applyFont="1" applyBorder="1" applyAlignment="1" applyProtection="1">
      <alignment vertical="center" wrapText="1"/>
      <protection locked="0"/>
    </xf>
    <xf numFmtId="2" fontId="15" fillId="0" borderId="15" xfId="0" applyNumberFormat="1" applyFont="1" applyBorder="1" applyAlignment="1" applyProtection="1">
      <alignment vertical="center" wrapText="1"/>
      <protection locked="0"/>
    </xf>
    <xf numFmtId="164" fontId="15" fillId="0" borderId="15" xfId="1" applyNumberFormat="1" applyFont="1" applyBorder="1" applyAlignment="1" applyProtection="1">
      <alignment vertical="center" wrapText="1"/>
      <protection locked="0"/>
    </xf>
    <xf numFmtId="164" fontId="15" fillId="2" borderId="15" xfId="0" applyNumberFormat="1" applyFont="1" applyFill="1" applyBorder="1" applyAlignment="1" applyProtection="1">
      <alignment vertical="center" wrapText="1"/>
      <protection locked="0"/>
    </xf>
    <xf numFmtId="0" fontId="15" fillId="0" borderId="16" xfId="0" applyFont="1" applyBorder="1" applyAlignment="1" applyProtection="1">
      <alignment horizontal="left" vertical="center" wrapText="1"/>
      <protection locked="0"/>
    </xf>
    <xf numFmtId="0" fontId="15" fillId="0" borderId="16" xfId="0" applyFont="1" applyBorder="1" applyAlignment="1" applyProtection="1">
      <alignment vertical="center" wrapText="1"/>
      <protection locked="0"/>
    </xf>
    <xf numFmtId="164" fontId="15" fillId="0" borderId="16" xfId="0" applyNumberFormat="1" applyFont="1" applyBorder="1" applyAlignment="1" applyProtection="1">
      <alignment vertical="center" wrapText="1"/>
      <protection locked="0"/>
    </xf>
    <xf numFmtId="2" fontId="15" fillId="0" borderId="16" xfId="0" applyNumberFormat="1" applyFont="1" applyBorder="1" applyAlignment="1" applyProtection="1">
      <alignment vertical="center" wrapText="1"/>
      <protection locked="0"/>
    </xf>
    <xf numFmtId="164" fontId="15" fillId="0" borderId="16" xfId="1" applyNumberFormat="1" applyFont="1" applyBorder="1" applyAlignment="1" applyProtection="1">
      <alignment vertical="center" wrapText="1"/>
      <protection locked="0"/>
    </xf>
    <xf numFmtId="164" fontId="15" fillId="2" borderId="16" xfId="0" applyNumberFormat="1" applyFont="1" applyFill="1" applyBorder="1" applyAlignment="1" applyProtection="1">
      <alignment vertical="center" wrapText="1"/>
      <protection locked="0"/>
    </xf>
    <xf numFmtId="0" fontId="14" fillId="4" borderId="12" xfId="0" applyFont="1" applyFill="1" applyBorder="1" applyAlignment="1">
      <alignment horizontal="center" vertical="center" wrapText="1"/>
    </xf>
    <xf numFmtId="0" fontId="14" fillId="4" borderId="12" xfId="0" applyFont="1" applyFill="1" applyBorder="1" applyAlignment="1">
      <alignment vertical="center" wrapText="1"/>
    </xf>
    <xf numFmtId="0" fontId="15" fillId="0" borderId="24" xfId="0" applyFont="1" applyBorder="1" applyAlignment="1" applyProtection="1">
      <alignment horizontal="left" vertical="center" wrapText="1"/>
      <protection locked="0"/>
    </xf>
    <xf numFmtId="0" fontId="15" fillId="0" borderId="24" xfId="0" applyFont="1" applyBorder="1" applyAlignment="1" applyProtection="1">
      <alignment vertical="center" wrapText="1"/>
      <protection locked="0"/>
    </xf>
    <xf numFmtId="164" fontId="15" fillId="0" borderId="24" xfId="0" applyNumberFormat="1" applyFont="1" applyBorder="1" applyAlignment="1" applyProtection="1">
      <alignment vertical="center" wrapText="1"/>
      <protection locked="0"/>
    </xf>
    <xf numFmtId="2" fontId="15" fillId="0" borderId="24" xfId="0" applyNumberFormat="1" applyFont="1" applyBorder="1" applyAlignment="1" applyProtection="1">
      <alignment vertical="center" wrapText="1"/>
      <protection locked="0"/>
    </xf>
    <xf numFmtId="164" fontId="15" fillId="0" borderId="24" xfId="1" applyNumberFormat="1" applyFont="1" applyBorder="1" applyAlignment="1" applyProtection="1">
      <alignment vertical="center" wrapText="1"/>
      <protection locked="0"/>
    </xf>
    <xf numFmtId="164" fontId="15" fillId="2" borderId="24" xfId="0" applyNumberFormat="1" applyFont="1" applyFill="1" applyBorder="1" applyAlignment="1" applyProtection="1">
      <alignment vertical="center" wrapText="1"/>
      <protection locked="0"/>
    </xf>
    <xf numFmtId="164" fontId="14" fillId="4" borderId="24" xfId="0" applyNumberFormat="1" applyFont="1" applyFill="1" applyBorder="1" applyAlignment="1">
      <alignment vertical="center" wrapText="1"/>
    </xf>
    <xf numFmtId="165" fontId="14" fillId="2" borderId="24" xfId="1" applyNumberFormat="1" applyFont="1" applyFill="1" applyBorder="1" applyAlignment="1">
      <alignment vertical="center" wrapText="1"/>
    </xf>
    <xf numFmtId="164" fontId="14" fillId="4" borderId="15" xfId="0" applyNumberFormat="1" applyFont="1" applyFill="1" applyBorder="1" applyAlignment="1">
      <alignment vertical="center" wrapText="1"/>
    </xf>
    <xf numFmtId="0" fontId="14" fillId="4" borderId="19" xfId="0" applyFont="1" applyFill="1" applyBorder="1" applyAlignment="1">
      <alignment horizontal="center" vertical="center" wrapText="1"/>
    </xf>
    <xf numFmtId="0" fontId="14" fillId="4" borderId="19" xfId="0" applyFont="1" applyFill="1" applyBorder="1" applyAlignment="1">
      <alignment vertical="center" wrapText="1"/>
    </xf>
    <xf numFmtId="0" fontId="14" fillId="4" borderId="19" xfId="0" applyNumberFormat="1" applyFont="1" applyFill="1" applyBorder="1" applyAlignment="1">
      <alignment vertical="center" wrapText="1"/>
    </xf>
    <xf numFmtId="44" fontId="15" fillId="4" borderId="20" xfId="0" applyNumberFormat="1" applyFont="1" applyFill="1" applyBorder="1" applyAlignment="1">
      <alignment vertical="center" wrapText="1"/>
    </xf>
    <xf numFmtId="0" fontId="3" fillId="2" borderId="0" xfId="0" applyFont="1" applyFill="1" applyAlignment="1" applyProtection="1">
      <alignment horizontal="right" wrapText="1" indent="1"/>
    </xf>
    <xf numFmtId="0" fontId="4" fillId="4" borderId="26" xfId="0" applyFont="1" applyFill="1" applyBorder="1" applyAlignment="1">
      <alignment horizontal="center" vertical="top" wrapText="1"/>
    </xf>
    <xf numFmtId="0" fontId="0" fillId="0" borderId="0" xfId="0" applyAlignment="1">
      <alignment vertical="center"/>
    </xf>
    <xf numFmtId="44" fontId="0" fillId="4" borderId="0" xfId="0" applyNumberFormat="1" applyFill="1"/>
    <xf numFmtId="44" fontId="3" fillId="4" borderId="0" xfId="0" applyNumberFormat="1" applyFont="1" applyFill="1"/>
    <xf numFmtId="166" fontId="5" fillId="4" borderId="25" xfId="2" applyNumberFormat="1" applyFont="1" applyFill="1" applyBorder="1" applyAlignment="1">
      <alignment horizontal="center" vertical="top" wrapText="1"/>
    </xf>
    <xf numFmtId="0" fontId="3" fillId="2" borderId="0" xfId="0" applyFont="1" applyFill="1"/>
    <xf numFmtId="0" fontId="0" fillId="2" borderId="0" xfId="0" applyFill="1"/>
    <xf numFmtId="0" fontId="3" fillId="2" borderId="6" xfId="0" applyFont="1" applyFill="1" applyBorder="1" applyAlignment="1">
      <alignment horizontal="left" wrapText="1"/>
    </xf>
    <xf numFmtId="0" fontId="3" fillId="2" borderId="0" xfId="0" applyFont="1" applyFill="1" applyAlignment="1">
      <alignment horizontal="left" wrapText="1"/>
    </xf>
    <xf numFmtId="0" fontId="0" fillId="2" borderId="0" xfId="0" applyFont="1" applyFill="1" applyAlignment="1">
      <alignment horizontal="left" wrapText="1" indent="2"/>
    </xf>
    <xf numFmtId="44" fontId="0" fillId="0" borderId="0" xfId="0" applyNumberFormat="1" applyProtection="1"/>
    <xf numFmtId="0" fontId="3" fillId="2" borderId="0" xfId="0" applyFont="1" applyFill="1" applyAlignment="1">
      <alignment horizontal="left" wrapText="1"/>
    </xf>
    <xf numFmtId="0" fontId="0" fillId="2" borderId="0" xfId="0" applyFont="1" applyFill="1" applyAlignment="1">
      <alignment horizontal="left" wrapText="1" indent="2"/>
    </xf>
    <xf numFmtId="0" fontId="17" fillId="2" borderId="0" xfId="0" applyFont="1" applyFill="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wrapText="1" indent="2"/>
    </xf>
    <xf numFmtId="0" fontId="0" fillId="2" borderId="0" xfId="0" applyFill="1" applyBorder="1"/>
    <xf numFmtId="0" fontId="0" fillId="2" borderId="0" xfId="0" applyFill="1" applyAlignment="1">
      <alignment vertical="top"/>
    </xf>
    <xf numFmtId="0" fontId="3" fillId="2" borderId="1" xfId="0" applyFont="1" applyFill="1" applyBorder="1" applyAlignment="1">
      <alignment horizontal="left" wrapText="1"/>
    </xf>
    <xf numFmtId="0" fontId="3" fillId="2" borderId="39" xfId="0" applyFont="1" applyFill="1" applyBorder="1" applyAlignment="1">
      <alignment horizontal="left" wrapText="1"/>
    </xf>
    <xf numFmtId="0" fontId="3" fillId="2" borderId="0" xfId="0" applyFont="1" applyFill="1" applyBorder="1"/>
    <xf numFmtId="0" fontId="0" fillId="2" borderId="0" xfId="0" applyFont="1" applyFill="1" applyBorder="1" applyAlignment="1">
      <alignment vertical="top" wrapText="1"/>
    </xf>
    <xf numFmtId="0" fontId="3" fillId="4" borderId="2" xfId="0" applyFont="1" applyFill="1" applyBorder="1"/>
    <xf numFmtId="0" fontId="0" fillId="2" borderId="0" xfId="0" applyFont="1" applyFill="1" applyAlignment="1">
      <alignment horizontal="left" wrapText="1" indent="2"/>
    </xf>
    <xf numFmtId="0" fontId="3" fillId="2" borderId="29" xfId="0" applyFont="1" applyFill="1" applyBorder="1" applyAlignment="1">
      <alignment horizontal="center" wrapText="1"/>
    </xf>
    <xf numFmtId="0" fontId="3" fillId="2" borderId="30" xfId="0" applyFont="1" applyFill="1" applyBorder="1" applyAlignment="1">
      <alignment horizontal="center" wrapText="1"/>
    </xf>
    <xf numFmtId="0" fontId="3" fillId="2" borderId="31" xfId="0" applyFont="1" applyFill="1" applyBorder="1" applyAlignment="1">
      <alignment horizontal="center" wrapText="1"/>
    </xf>
    <xf numFmtId="0" fontId="3" fillId="2" borderId="32" xfId="0" applyFont="1" applyFill="1" applyBorder="1" applyAlignment="1">
      <alignment horizontal="center" wrapText="1"/>
    </xf>
    <xf numFmtId="0" fontId="3" fillId="2" borderId="28" xfId="0" applyFont="1" applyFill="1" applyBorder="1" applyAlignment="1">
      <alignment horizontal="center" wrapText="1"/>
    </xf>
    <xf numFmtId="0" fontId="3" fillId="2" borderId="33" xfId="0" applyFont="1" applyFill="1" applyBorder="1" applyAlignment="1">
      <alignment horizontal="center" wrapText="1"/>
    </xf>
    <xf numFmtId="0" fontId="3" fillId="2" borderId="0" xfId="0" applyFont="1" applyFill="1" applyAlignment="1">
      <alignment horizontal="left" wrapText="1"/>
    </xf>
    <xf numFmtId="0" fontId="0" fillId="2" borderId="21" xfId="0" applyFont="1" applyFill="1" applyBorder="1" applyAlignment="1">
      <alignment horizontal="left" vertical="top" wrapText="1"/>
    </xf>
    <xf numFmtId="0" fontId="0" fillId="2" borderId="22" xfId="0" applyFont="1" applyFill="1" applyBorder="1" applyAlignment="1">
      <alignment horizontal="left" vertical="top" wrapText="1"/>
    </xf>
    <xf numFmtId="0" fontId="0" fillId="2" borderId="34" xfId="0" applyFont="1" applyFill="1" applyBorder="1" applyAlignment="1">
      <alignment horizontal="left" vertical="top" wrapText="1"/>
    </xf>
    <xf numFmtId="0" fontId="0" fillId="2" borderId="3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36" xfId="0" applyFont="1" applyFill="1" applyBorder="1" applyAlignment="1">
      <alignment horizontal="left" vertical="top" wrapText="1"/>
    </xf>
    <xf numFmtId="0" fontId="0" fillId="2" borderId="37"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38" xfId="0" applyFont="1" applyFill="1" applyBorder="1" applyAlignment="1">
      <alignment horizontal="left" vertical="top" wrapText="1"/>
    </xf>
    <xf numFmtId="0" fontId="3" fillId="2" borderId="0" xfId="0" applyFont="1" applyFill="1" applyAlignment="1">
      <alignment horizontal="left" vertical="top" wrapText="1"/>
    </xf>
    <xf numFmtId="0" fontId="0" fillId="2" borderId="6" xfId="0" applyFill="1" applyBorder="1" applyAlignment="1">
      <alignment horizontal="left"/>
    </xf>
    <xf numFmtId="0" fontId="0" fillId="2" borderId="0" xfId="0" applyFont="1" applyFill="1" applyAlignment="1">
      <alignment horizontal="left" vertical="top" wrapText="1" indent="2"/>
    </xf>
    <xf numFmtId="0" fontId="0" fillId="2" borderId="29" xfId="0" applyFont="1" applyFill="1" applyBorder="1" applyAlignment="1">
      <alignment horizontal="left" vertical="top" wrapText="1"/>
    </xf>
    <xf numFmtId="0" fontId="0" fillId="2" borderId="30" xfId="0" applyFont="1" applyFill="1" applyBorder="1" applyAlignment="1">
      <alignment horizontal="left" vertical="top" wrapText="1"/>
    </xf>
    <xf numFmtId="0" fontId="0" fillId="2" borderId="31" xfId="0" applyFont="1" applyFill="1" applyBorder="1" applyAlignment="1">
      <alignment horizontal="left" vertical="top" wrapText="1"/>
    </xf>
    <xf numFmtId="0" fontId="0" fillId="2" borderId="32" xfId="0" applyFont="1" applyFill="1" applyBorder="1" applyAlignment="1">
      <alignment horizontal="left" vertical="top" wrapText="1"/>
    </xf>
    <xf numFmtId="0" fontId="0" fillId="2" borderId="28" xfId="0" applyFont="1" applyFill="1" applyBorder="1" applyAlignment="1">
      <alignment horizontal="left" vertical="top" wrapText="1"/>
    </xf>
    <xf numFmtId="0" fontId="0" fillId="2" borderId="33" xfId="0" applyFont="1" applyFill="1" applyBorder="1" applyAlignment="1">
      <alignment horizontal="left" vertical="top" wrapText="1"/>
    </xf>
    <xf numFmtId="0" fontId="17" fillId="2" borderId="0" xfId="0" applyFont="1" applyFill="1" applyAlignment="1">
      <alignment horizontal="left" wrapText="1"/>
    </xf>
    <xf numFmtId="0" fontId="9" fillId="5" borderId="18" xfId="0" applyFont="1" applyFill="1" applyBorder="1" applyAlignment="1" applyProtection="1">
      <alignment horizontal="left" vertical="center"/>
    </xf>
    <xf numFmtId="0" fontId="3" fillId="4" borderId="7" xfId="0" applyFont="1" applyFill="1" applyBorder="1" applyAlignment="1" applyProtection="1">
      <alignment horizontal="center"/>
    </xf>
    <xf numFmtId="0" fontId="3" fillId="4" borderId="5" xfId="0" applyFont="1" applyFill="1" applyBorder="1" applyAlignment="1" applyProtection="1">
      <alignment horizontal="center"/>
    </xf>
    <xf numFmtId="0" fontId="9" fillId="5" borderId="27" xfId="0" applyFont="1" applyFill="1" applyBorder="1" applyAlignment="1" applyProtection="1">
      <alignment horizontal="left"/>
    </xf>
    <xf numFmtId="0" fontId="8" fillId="3" borderId="0" xfId="0" applyFont="1" applyFill="1" applyAlignment="1" applyProtection="1">
      <alignment horizontal="center" vertical="center"/>
    </xf>
    <xf numFmtId="0" fontId="3" fillId="5" borderId="8" xfId="0" applyFont="1" applyFill="1" applyBorder="1" applyAlignment="1" applyProtection="1">
      <alignment horizontal="center"/>
    </xf>
    <xf numFmtId="0" fontId="3" fillId="5" borderId="7" xfId="0" applyFont="1" applyFill="1" applyBorder="1" applyAlignment="1" applyProtection="1">
      <alignment horizontal="center"/>
    </xf>
    <xf numFmtId="0" fontId="8" fillId="3" borderId="8" xfId="0" applyFont="1" applyFill="1" applyBorder="1" applyAlignment="1" applyProtection="1">
      <alignment horizontal="center" vertical="center"/>
    </xf>
    <xf numFmtId="0" fontId="7" fillId="6" borderId="0" xfId="0" applyFont="1" applyFill="1" applyAlignment="1" applyProtection="1">
      <alignment horizontal="center" vertical="top" wrapText="1"/>
    </xf>
    <xf numFmtId="0" fontId="0" fillId="2" borderId="8" xfId="0" applyFill="1" applyBorder="1" applyProtection="1">
      <protection locked="0"/>
    </xf>
    <xf numFmtId="0" fontId="0" fillId="2" borderId="8" xfId="0" applyFill="1" applyBorder="1" applyAlignment="1" applyProtection="1">
      <alignment horizontal="left"/>
      <protection locked="0"/>
    </xf>
    <xf numFmtId="0" fontId="0" fillId="2" borderId="18" xfId="0" applyFill="1" applyBorder="1" applyProtection="1">
      <protection locked="0"/>
    </xf>
    <xf numFmtId="0" fontId="3" fillId="4" borderId="0" xfId="0" applyFont="1" applyFill="1" applyAlignment="1" applyProtection="1">
      <alignment horizontal="center"/>
    </xf>
    <xf numFmtId="0" fontId="0" fillId="0" borderId="1" xfId="0" applyBorder="1" applyAlignment="1">
      <alignment horizontal="left" vertical="top" wrapText="1"/>
    </xf>
    <xf numFmtId="0" fontId="3" fillId="4" borderId="1" xfId="0" applyFont="1" applyFill="1" applyBorder="1" applyAlignment="1">
      <alignment horizontal="left" vertical="top" wrapText="1"/>
    </xf>
    <xf numFmtId="0" fontId="0" fillId="4" borderId="1" xfId="0" applyFill="1" applyBorder="1" applyAlignment="1">
      <alignment horizontal="left" vertical="top" wrapText="1"/>
    </xf>
    <xf numFmtId="0" fontId="0" fillId="0" borderId="1" xfId="0" applyBorder="1" applyAlignment="1">
      <alignment horizontal="left"/>
    </xf>
    <xf numFmtId="0" fontId="3" fillId="4" borderId="2" xfId="0" applyFont="1" applyFill="1" applyBorder="1" applyAlignment="1">
      <alignment horizontal="left"/>
    </xf>
    <xf numFmtId="0" fontId="0" fillId="0" borderId="1" xfId="0" applyBorder="1" applyAlignment="1">
      <alignment horizontal="left" vertical="top"/>
    </xf>
    <xf numFmtId="0" fontId="14" fillId="4" borderId="3"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2" fillId="3" borderId="21" xfId="0" applyFont="1" applyFill="1" applyBorder="1" applyAlignment="1" applyProtection="1">
      <alignment horizontal="left" vertical="center" wrapText="1"/>
      <protection locked="0"/>
    </xf>
    <xf numFmtId="0" fontId="2" fillId="3" borderId="22" xfId="0" applyFont="1" applyFill="1" applyBorder="1" applyAlignment="1" applyProtection="1">
      <alignment horizontal="left" vertical="center" wrapText="1"/>
      <protection locked="0"/>
    </xf>
    <xf numFmtId="0" fontId="2" fillId="3" borderId="23" xfId="0" applyFont="1" applyFill="1" applyBorder="1" applyAlignment="1" applyProtection="1">
      <alignment horizontal="left" vertical="center" wrapText="1"/>
      <protection locked="0"/>
    </xf>
    <xf numFmtId="0" fontId="14" fillId="4" borderId="4"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1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protection locked="0"/>
    </xf>
    <xf numFmtId="0" fontId="0" fillId="2" borderId="8" xfId="0" applyFill="1" applyBorder="1" applyProtection="1"/>
    <xf numFmtId="0" fontId="3" fillId="2" borderId="0" xfId="0" applyFont="1" applyFill="1" applyAlignment="1" applyProtection="1">
      <alignment horizontal="right"/>
    </xf>
    <xf numFmtId="0" fontId="3" fillId="0" borderId="8" xfId="0" applyFont="1" applyBorder="1" applyAlignment="1">
      <alignment horizontal="center" wrapText="1"/>
    </xf>
    <xf numFmtId="0" fontId="3" fillId="2" borderId="21" xfId="0" applyFont="1" applyFill="1" applyBorder="1" applyAlignment="1">
      <alignment horizontal="center" wrapText="1"/>
    </xf>
    <xf numFmtId="0" fontId="3" fillId="2" borderId="22" xfId="0" applyFont="1" applyFill="1" applyBorder="1" applyAlignment="1">
      <alignment horizontal="center" wrapText="1"/>
    </xf>
    <xf numFmtId="0" fontId="3" fillId="2" borderId="34" xfId="0" applyFont="1" applyFill="1" applyBorder="1" applyAlignment="1">
      <alignment horizontal="center" wrapText="1"/>
    </xf>
    <xf numFmtId="0" fontId="3" fillId="2" borderId="35" xfId="0" applyFont="1" applyFill="1" applyBorder="1" applyAlignment="1">
      <alignment horizontal="center" wrapText="1"/>
    </xf>
    <xf numFmtId="0" fontId="3" fillId="2" borderId="0" xfId="0" applyFont="1" applyFill="1" applyBorder="1" applyAlignment="1">
      <alignment horizontal="center" wrapText="1"/>
    </xf>
    <xf numFmtId="0" fontId="3" fillId="2" borderId="36" xfId="0" applyFont="1" applyFill="1" applyBorder="1" applyAlignment="1">
      <alignment horizontal="center" wrapText="1"/>
    </xf>
    <xf numFmtId="0" fontId="3" fillId="2" borderId="37" xfId="0" applyFont="1" applyFill="1" applyBorder="1" applyAlignment="1">
      <alignment horizontal="center" wrapText="1"/>
    </xf>
    <xf numFmtId="0" fontId="3" fillId="2" borderId="6" xfId="0" applyFont="1" applyFill="1" applyBorder="1" applyAlignment="1">
      <alignment horizontal="center" wrapText="1"/>
    </xf>
    <xf numFmtId="0" fontId="3" fillId="2" borderId="38" xfId="0" applyFont="1" applyFill="1" applyBorder="1" applyAlignment="1">
      <alignment horizontal="center" wrapText="1"/>
    </xf>
    <xf numFmtId="0" fontId="3" fillId="6" borderId="0" xfId="0" applyFont="1" applyFill="1" applyAlignment="1">
      <alignment horizontal="center" vertical="center" wrapText="1"/>
    </xf>
    <xf numFmtId="0" fontId="0" fillId="0" borderId="0" xfId="0" applyAlignment="1">
      <alignment horizontal="left"/>
    </xf>
    <xf numFmtId="0" fontId="17" fillId="0" borderId="0" xfId="0" applyFont="1" applyAlignment="1">
      <alignment horizontal="left" wrapText="1"/>
    </xf>
  </cellXfs>
  <cellStyles count="3">
    <cellStyle name="Currency" xfId="2" builtinId="4"/>
    <cellStyle name="Normal" xfId="0" builtinId="0"/>
    <cellStyle name="Percent" xfId="1" builtinId="5"/>
  </cellStyles>
  <dxfs count="1">
    <dxf>
      <numFmt numFmtId="34" formatCode="_(&quot;$&quot;* #,##0.00_);_(&quot;$&quot;* \(#,##0.00\);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dget.patton\AppData\Local\Microsoft\Windows\Temporary%20Internet%20Files\Content.Outlook\QPSOT0XX\CoC%202014%20THP%20Appl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2A. Sub Detail"/>
      <sheetName val="3A. Project Detail"/>
      <sheetName val="3B.Project Description"/>
      <sheetName val="4A. Services for Part."/>
      <sheetName val="4B. Housing Type &amp; Location"/>
      <sheetName val="4c. HMIS Participation"/>
      <sheetName val="5A. Proj. Part. Households"/>
      <sheetName val="5B. Proj. Part. Subpop"/>
      <sheetName val="5C. Outreach for Participants"/>
      <sheetName val="6A. Std. Perf. Measures"/>
      <sheetName val="6B. Addl. Perf. Measures"/>
      <sheetName val="7A. Funding Request"/>
      <sheetName val="7B. Rent-Leased Units Detail"/>
      <sheetName val="7C. Leased Structure"/>
      <sheetName val="7F. Supportive Services"/>
      <sheetName val="7G. Operating Budget"/>
      <sheetName val="Salary Breakdown"/>
      <sheetName val="7I. Match"/>
      <sheetName val="7I. Leverage"/>
      <sheetName val="Lists (2)"/>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80">
          <cell r="A80" t="str">
            <v>Up to 3 Months</v>
          </cell>
        </row>
        <row r="81">
          <cell r="A81" t="str">
            <v>Up to 12 Months</v>
          </cell>
        </row>
        <row r="82">
          <cell r="A82" t="str">
            <v>Up to 18 Months</v>
          </cell>
        </row>
        <row r="83">
          <cell r="A83" t="str">
            <v>Up to 24 Months</v>
          </cell>
        </row>
      </sheetData>
      <sheetData sheetId="2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89" displayName="Table189" ref="A5:B14" totalsRowShown="0">
  <autoFilter ref="A5:B14" xr:uid="{00000000-0009-0000-0100-000001000000}"/>
  <tableColumns count="2">
    <tableColumn id="1" xr3:uid="{00000000-0010-0000-0000-000001000000}" name="Budget Line Item"/>
    <tableColumn id="2" xr3:uid="{00000000-0010-0000-0000-000002000000}" name="Total"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1"/>
  <sheetViews>
    <sheetView workbookViewId="0">
      <selection activeCell="L33" sqref="L33"/>
    </sheetView>
  </sheetViews>
  <sheetFormatPr defaultColWidth="9.1796875" defaultRowHeight="14.5" x14ac:dyDescent="0.35"/>
  <cols>
    <col min="1" max="1" width="25" style="128" customWidth="1"/>
    <col min="2" max="4" width="9.1796875" style="128"/>
    <col min="5" max="5" width="7.7265625" style="128" customWidth="1"/>
    <col min="6" max="7" width="13.7265625" style="128" customWidth="1"/>
    <col min="8" max="8" width="42.26953125" style="128" customWidth="1"/>
    <col min="9" max="16384" width="9.1796875" style="128"/>
  </cols>
  <sheetData>
    <row r="1" spans="1:8" ht="21" customHeight="1" thickBot="1" x14ac:dyDescent="0.4">
      <c r="A1" s="127" t="s">
        <v>78</v>
      </c>
      <c r="B1" s="163"/>
      <c r="C1" s="163"/>
      <c r="D1" s="163"/>
    </row>
    <row r="2" spans="1:8" ht="21" customHeight="1" thickBot="1" x14ac:dyDescent="0.4">
      <c r="A2" s="127" t="s">
        <v>55</v>
      </c>
      <c r="B2" s="163"/>
      <c r="C2" s="163"/>
      <c r="D2" s="163"/>
    </row>
    <row r="3" spans="1:8" ht="21" customHeight="1" thickBot="1" x14ac:dyDescent="0.4">
      <c r="A3" s="127" t="s">
        <v>155</v>
      </c>
      <c r="B3" s="163"/>
      <c r="C3" s="163"/>
      <c r="D3" s="163"/>
    </row>
    <row r="5" spans="1:8" ht="15" customHeight="1" x14ac:dyDescent="0.35">
      <c r="A5" s="171" t="s">
        <v>157</v>
      </c>
      <c r="B5" s="171"/>
      <c r="C5" s="171"/>
      <c r="D5" s="171"/>
      <c r="E5" s="171"/>
      <c r="F5" s="171"/>
      <c r="G5" s="171"/>
      <c r="H5" s="171"/>
    </row>
    <row r="6" spans="1:8" x14ac:dyDescent="0.35">
      <c r="A6" s="171"/>
      <c r="B6" s="171"/>
      <c r="C6" s="171"/>
      <c r="D6" s="171"/>
      <c r="E6" s="171"/>
      <c r="F6" s="171"/>
      <c r="G6" s="171"/>
      <c r="H6" s="171"/>
    </row>
    <row r="7" spans="1:8" x14ac:dyDescent="0.35">
      <c r="A7" s="135"/>
      <c r="B7" s="135"/>
      <c r="C7" s="135"/>
      <c r="D7" s="135"/>
      <c r="E7" s="135"/>
      <c r="F7" s="135"/>
      <c r="G7" s="135"/>
      <c r="H7" s="135"/>
    </row>
    <row r="8" spans="1:8" x14ac:dyDescent="0.35">
      <c r="A8" s="152" t="s">
        <v>181</v>
      </c>
      <c r="B8" s="152"/>
      <c r="C8" s="152"/>
      <c r="D8" s="152"/>
      <c r="E8" s="152"/>
      <c r="F8" s="152"/>
      <c r="G8" s="152"/>
      <c r="H8" s="152"/>
    </row>
    <row r="9" spans="1:8" ht="15" thickBot="1" x14ac:dyDescent="0.4">
      <c r="A9" s="133"/>
      <c r="B9" s="133"/>
      <c r="C9" s="133"/>
      <c r="D9" s="133"/>
      <c r="E9" s="133"/>
      <c r="F9" s="133"/>
      <c r="G9" s="133"/>
      <c r="H9" s="141"/>
    </row>
    <row r="10" spans="1:8" ht="14" customHeight="1" thickTop="1" x14ac:dyDescent="0.35"/>
    <row r="11" spans="1:8" ht="45.75" customHeight="1" x14ac:dyDescent="0.35">
      <c r="A11" s="152" t="s">
        <v>184</v>
      </c>
      <c r="B11" s="152"/>
      <c r="C11" s="152"/>
      <c r="D11" s="152"/>
      <c r="E11" s="152"/>
      <c r="F11" s="152"/>
      <c r="G11" s="152"/>
      <c r="H11" s="152"/>
    </row>
    <row r="12" spans="1:8" ht="14.25" customHeight="1" thickBot="1" x14ac:dyDescent="0.4">
      <c r="A12" s="131"/>
      <c r="B12" s="131"/>
      <c r="C12" s="131"/>
      <c r="D12" s="131"/>
      <c r="E12" s="130"/>
      <c r="F12" s="130"/>
      <c r="G12" s="130"/>
    </row>
    <row r="13" spans="1:8" ht="24" customHeight="1" x14ac:dyDescent="0.35">
      <c r="A13" s="164"/>
      <c r="B13" s="164"/>
      <c r="C13" s="164"/>
      <c r="D13" s="164"/>
      <c r="E13" s="165"/>
      <c r="F13" s="166"/>
      <c r="G13" s="166"/>
      <c r="H13" s="167"/>
    </row>
    <row r="14" spans="1:8" ht="222.75" customHeight="1" thickBot="1" x14ac:dyDescent="0.4">
      <c r="A14" s="131"/>
      <c r="B14" s="131"/>
      <c r="C14" s="131"/>
      <c r="D14" s="131"/>
      <c r="E14" s="168"/>
      <c r="F14" s="169"/>
      <c r="G14" s="169"/>
      <c r="H14" s="170"/>
    </row>
    <row r="15" spans="1:8" ht="32.5" customHeight="1" thickBot="1" x14ac:dyDescent="0.4">
      <c r="A15" s="152" t="s">
        <v>183</v>
      </c>
      <c r="B15" s="152"/>
      <c r="C15" s="152"/>
      <c r="D15" s="152"/>
      <c r="E15" s="152"/>
      <c r="F15" s="152"/>
      <c r="G15" s="152"/>
      <c r="H15" s="152"/>
    </row>
    <row r="16" spans="1:8" ht="24.75" customHeight="1" x14ac:dyDescent="0.35">
      <c r="A16" s="131"/>
      <c r="B16" s="131"/>
      <c r="C16" s="131"/>
      <c r="D16" s="131"/>
      <c r="E16" s="153"/>
      <c r="F16" s="154"/>
      <c r="G16" s="154"/>
      <c r="H16" s="155"/>
    </row>
    <row r="17" spans="1:8" ht="24.75" customHeight="1" x14ac:dyDescent="0.35">
      <c r="A17" s="134"/>
      <c r="B17" s="134"/>
      <c r="C17" s="134"/>
      <c r="D17" s="134"/>
      <c r="E17" s="156"/>
      <c r="F17" s="157"/>
      <c r="G17" s="157"/>
      <c r="H17" s="158"/>
    </row>
    <row r="18" spans="1:8" ht="24.75" customHeight="1" x14ac:dyDescent="0.35">
      <c r="A18" s="134"/>
      <c r="B18" s="134"/>
      <c r="C18" s="134"/>
      <c r="D18" s="134"/>
      <c r="E18" s="156"/>
      <c r="F18" s="157"/>
      <c r="G18" s="157"/>
      <c r="H18" s="158"/>
    </row>
    <row r="19" spans="1:8" ht="24.75" customHeight="1" x14ac:dyDescent="0.35">
      <c r="A19" s="134"/>
      <c r="B19" s="134"/>
      <c r="C19" s="134"/>
      <c r="D19" s="134"/>
      <c r="E19" s="156"/>
      <c r="F19" s="157"/>
      <c r="G19" s="157"/>
      <c r="H19" s="158"/>
    </row>
    <row r="20" spans="1:8" ht="24.75" customHeight="1" x14ac:dyDescent="0.35">
      <c r="A20" s="134"/>
      <c r="B20" s="134"/>
      <c r="C20" s="134"/>
      <c r="D20" s="134"/>
      <c r="E20" s="156"/>
      <c r="F20" s="157"/>
      <c r="G20" s="157"/>
      <c r="H20" s="158"/>
    </row>
    <row r="21" spans="1:8" ht="24.75" customHeight="1" x14ac:dyDescent="0.35">
      <c r="A21" s="134"/>
      <c r="B21" s="134"/>
      <c r="C21" s="134"/>
      <c r="D21" s="134"/>
      <c r="E21" s="156"/>
      <c r="F21" s="157"/>
      <c r="G21" s="157"/>
      <c r="H21" s="158"/>
    </row>
    <row r="22" spans="1:8" ht="24.75" customHeight="1" x14ac:dyDescent="0.35">
      <c r="A22" s="134"/>
      <c r="B22" s="134"/>
      <c r="C22" s="134"/>
      <c r="D22" s="134"/>
      <c r="E22" s="156"/>
      <c r="F22" s="157"/>
      <c r="G22" s="157"/>
      <c r="H22" s="158"/>
    </row>
    <row r="23" spans="1:8" ht="24.75" customHeight="1" x14ac:dyDescent="0.35">
      <c r="A23" s="134"/>
      <c r="B23" s="134"/>
      <c r="C23" s="134"/>
      <c r="D23" s="134"/>
      <c r="E23" s="156"/>
      <c r="F23" s="157"/>
      <c r="G23" s="157"/>
      <c r="H23" s="158"/>
    </row>
    <row r="24" spans="1:8" ht="24.75" customHeight="1" thickBot="1" x14ac:dyDescent="0.4">
      <c r="A24" s="134"/>
      <c r="B24" s="134"/>
      <c r="C24" s="134"/>
      <c r="D24" s="134"/>
      <c r="E24" s="159"/>
      <c r="F24" s="160"/>
      <c r="G24" s="160"/>
      <c r="H24" s="161"/>
    </row>
    <row r="25" spans="1:8" x14ac:dyDescent="0.35">
      <c r="A25" s="134"/>
      <c r="B25" s="134"/>
      <c r="C25" s="134"/>
      <c r="D25" s="134"/>
      <c r="E25" s="136"/>
      <c r="F25" s="136"/>
      <c r="G25" s="136"/>
      <c r="H25" s="136"/>
    </row>
    <row r="26" spans="1:8" s="139" customFormat="1" ht="61.5" customHeight="1" thickBot="1" x14ac:dyDescent="0.4">
      <c r="A26" s="162" t="s">
        <v>187</v>
      </c>
      <c r="B26" s="162"/>
      <c r="C26" s="162"/>
      <c r="D26" s="162"/>
      <c r="E26" s="162"/>
      <c r="F26" s="162"/>
      <c r="G26" s="162"/>
      <c r="H26" s="162"/>
    </row>
    <row r="27" spans="1:8" ht="24.75" customHeight="1" x14ac:dyDescent="0.35">
      <c r="A27" s="134"/>
      <c r="B27" s="134"/>
      <c r="C27" s="134"/>
      <c r="D27" s="134"/>
      <c r="E27" s="153"/>
      <c r="F27" s="154"/>
      <c r="G27" s="154"/>
      <c r="H27" s="155"/>
    </row>
    <row r="28" spans="1:8" ht="24.75" customHeight="1" x14ac:dyDescent="0.35">
      <c r="A28" s="134"/>
      <c r="B28" s="134"/>
      <c r="C28" s="134"/>
      <c r="D28" s="134"/>
      <c r="E28" s="156"/>
      <c r="F28" s="157"/>
      <c r="G28" s="157"/>
      <c r="H28" s="158"/>
    </row>
    <row r="29" spans="1:8" ht="24.75" customHeight="1" x14ac:dyDescent="0.35">
      <c r="A29" s="134"/>
      <c r="B29" s="134"/>
      <c r="C29" s="134"/>
      <c r="D29" s="134"/>
      <c r="E29" s="156"/>
      <c r="F29" s="157"/>
      <c r="G29" s="157"/>
      <c r="H29" s="158"/>
    </row>
    <row r="30" spans="1:8" ht="24.75" customHeight="1" x14ac:dyDescent="0.35">
      <c r="A30" s="134"/>
      <c r="B30" s="134"/>
      <c r="C30" s="134"/>
      <c r="D30" s="134"/>
      <c r="E30" s="156"/>
      <c r="F30" s="157"/>
      <c r="G30" s="157"/>
      <c r="H30" s="158"/>
    </row>
    <row r="31" spans="1:8" ht="24.75" customHeight="1" x14ac:dyDescent="0.35">
      <c r="A31" s="134"/>
      <c r="B31" s="134"/>
      <c r="C31" s="134"/>
      <c r="D31" s="134"/>
      <c r="E31" s="156"/>
      <c r="F31" s="157"/>
      <c r="G31" s="157"/>
      <c r="H31" s="158"/>
    </row>
    <row r="32" spans="1:8" ht="24.75" customHeight="1" x14ac:dyDescent="0.35">
      <c r="A32" s="134"/>
      <c r="B32" s="134"/>
      <c r="C32" s="134"/>
      <c r="D32" s="134"/>
      <c r="E32" s="156"/>
      <c r="F32" s="157"/>
      <c r="G32" s="157"/>
      <c r="H32" s="158"/>
    </row>
    <row r="33" spans="1:8" ht="24.75" customHeight="1" x14ac:dyDescent="0.35">
      <c r="A33" s="134"/>
      <c r="B33" s="134"/>
      <c r="C33" s="134"/>
      <c r="D33" s="134"/>
      <c r="E33" s="156"/>
      <c r="F33" s="157"/>
      <c r="G33" s="157"/>
      <c r="H33" s="158"/>
    </row>
    <row r="34" spans="1:8" ht="24.75" customHeight="1" x14ac:dyDescent="0.35">
      <c r="A34" s="134"/>
      <c r="B34" s="134"/>
      <c r="C34" s="134"/>
      <c r="D34" s="134"/>
      <c r="E34" s="156"/>
      <c r="F34" s="157"/>
      <c r="G34" s="157"/>
      <c r="H34" s="158"/>
    </row>
    <row r="35" spans="1:8" ht="24.75" customHeight="1" thickBot="1" x14ac:dyDescent="0.4">
      <c r="A35" s="134"/>
      <c r="B35" s="134"/>
      <c r="C35" s="134"/>
      <c r="D35" s="134"/>
      <c r="E35" s="159"/>
      <c r="F35" s="160"/>
      <c r="G35" s="160"/>
      <c r="H35" s="161"/>
    </row>
    <row r="36" spans="1:8" s="138" customFormat="1" x14ac:dyDescent="0.35">
      <c r="A36" s="137"/>
      <c r="B36" s="137"/>
      <c r="C36" s="137"/>
      <c r="D36" s="137"/>
      <c r="E36" s="136"/>
      <c r="F36" s="136"/>
      <c r="G36" s="136"/>
      <c r="H36" s="136"/>
    </row>
    <row r="37" spans="1:8" s="138" customFormat="1" x14ac:dyDescent="0.35">
      <c r="A37" s="142" t="s">
        <v>182</v>
      </c>
      <c r="E37" s="143"/>
      <c r="F37" s="143"/>
      <c r="G37" s="143"/>
      <c r="H37" s="143"/>
    </row>
    <row r="38" spans="1:8" ht="23.25" customHeight="1" thickBot="1" x14ac:dyDescent="0.4">
      <c r="A38" s="145" t="s">
        <v>154</v>
      </c>
      <c r="B38" s="145"/>
      <c r="C38" s="145"/>
      <c r="D38" s="145"/>
      <c r="E38" s="129"/>
    </row>
    <row r="39" spans="1:8" ht="15" thickBot="1" x14ac:dyDescent="0.4"/>
    <row r="40" spans="1:8" ht="24" customHeight="1" x14ac:dyDescent="0.35">
      <c r="A40" s="145" t="s">
        <v>153</v>
      </c>
      <c r="B40" s="145"/>
      <c r="C40" s="145"/>
      <c r="D40" s="145"/>
      <c r="E40" s="146"/>
      <c r="F40" s="147"/>
      <c r="G40" s="147"/>
      <c r="H40" s="148"/>
    </row>
    <row r="41" spans="1:8" ht="222.75" customHeight="1" thickBot="1" x14ac:dyDescent="0.4">
      <c r="A41" s="131"/>
      <c r="B41" s="131"/>
      <c r="C41" s="131"/>
      <c r="D41" s="131"/>
      <c r="E41" s="149"/>
      <c r="F41" s="150"/>
      <c r="G41" s="150"/>
      <c r="H41" s="151"/>
    </row>
  </sheetData>
  <mergeCells count="15">
    <mergeCell ref="A8:H8"/>
    <mergeCell ref="B1:D1"/>
    <mergeCell ref="B2:D2"/>
    <mergeCell ref="B3:D3"/>
    <mergeCell ref="A13:D13"/>
    <mergeCell ref="E13:H14"/>
    <mergeCell ref="A11:H11"/>
    <mergeCell ref="A5:H6"/>
    <mergeCell ref="A38:D38"/>
    <mergeCell ref="A40:D40"/>
    <mergeCell ref="E40:H41"/>
    <mergeCell ref="A15:H15"/>
    <mergeCell ref="E16:H24"/>
    <mergeCell ref="A26:H26"/>
    <mergeCell ref="E27:H35"/>
  </mergeCells>
  <dataValidations count="2">
    <dataValidation type="list" allowBlank="1" showInputMessage="1" showErrorMessage="1" sqref="E38 E12" xr:uid="{00000000-0002-0000-0000-000000000000}">
      <formula1>"Yes,No"</formula1>
    </dataValidation>
    <dataValidation type="list" allowBlank="1" showInputMessage="1" showErrorMessage="1" sqref="H9" xr:uid="{00000000-0002-0000-0000-000001000000}">
      <formula1>"Renewal, Replacement"</formula1>
    </dataValidation>
  </dataValidations>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pageSetUpPr fitToPage="1"/>
  </sheetPr>
  <dimension ref="A1:J195"/>
  <sheetViews>
    <sheetView tabSelected="1" zoomScale="65" zoomScaleNormal="65" zoomScaleSheetLayoutView="100" workbookViewId="0">
      <pane ySplit="5" topLeftCell="A12" activePane="bottomLeft" state="frozen"/>
      <selection activeCell="B9" sqref="B9"/>
      <selection pane="bottomLeft" activeCell="B20" sqref="B20:B27"/>
    </sheetView>
  </sheetViews>
  <sheetFormatPr defaultRowHeight="14.5" x14ac:dyDescent="0.35"/>
  <cols>
    <col min="1" max="1" width="65.54296875" style="14" bestFit="1" customWidth="1"/>
    <col min="2" max="2" width="15.7265625" style="14" bestFit="1" customWidth="1"/>
    <col min="3" max="3" width="25.7265625" style="14" customWidth="1"/>
    <col min="4" max="4" width="14.81640625" style="14" customWidth="1"/>
    <col min="5" max="5" width="15.54296875" style="14" customWidth="1"/>
    <col min="6" max="6" width="15" style="14" customWidth="1"/>
    <col min="7" max="7" width="15.54296875" style="14" customWidth="1"/>
    <col min="8" max="8" width="19.7265625" style="14" bestFit="1" customWidth="1"/>
    <col min="9" max="10" width="12.54296875" style="14" bestFit="1" customWidth="1"/>
    <col min="11" max="255" width="9.1796875" style="14"/>
    <col min="256" max="256" width="65.54296875" style="14" bestFit="1" customWidth="1"/>
    <col min="257" max="257" width="15.7265625" style="14" bestFit="1" customWidth="1"/>
    <col min="258" max="258" width="18.54296875" style="14" customWidth="1"/>
    <col min="259" max="259" width="14.81640625" style="14" customWidth="1"/>
    <col min="260" max="260" width="13.81640625" style="14" bestFit="1" customWidth="1"/>
    <col min="261" max="261" width="17.7265625" style="14" customWidth="1"/>
    <col min="262" max="262" width="20.81640625" style="14" bestFit="1" customWidth="1"/>
    <col min="263" max="263" width="19.7265625" style="14" bestFit="1" customWidth="1"/>
    <col min="264" max="264" width="9.1796875" style="14"/>
    <col min="265" max="265" width="56.81640625" style="14" customWidth="1"/>
    <col min="266" max="511" width="9.1796875" style="14"/>
    <col min="512" max="512" width="65.54296875" style="14" bestFit="1" customWidth="1"/>
    <col min="513" max="513" width="15.7265625" style="14" bestFit="1" customWidth="1"/>
    <col min="514" max="514" width="18.54296875" style="14" customWidth="1"/>
    <col min="515" max="515" width="14.81640625" style="14" customWidth="1"/>
    <col min="516" max="516" width="13.81640625" style="14" bestFit="1" customWidth="1"/>
    <col min="517" max="517" width="17.7265625" style="14" customWidth="1"/>
    <col min="518" max="518" width="20.81640625" style="14" bestFit="1" customWidth="1"/>
    <col min="519" max="519" width="19.7265625" style="14" bestFit="1" customWidth="1"/>
    <col min="520" max="520" width="9.1796875" style="14"/>
    <col min="521" max="521" width="56.81640625" style="14" customWidth="1"/>
    <col min="522" max="767" width="9.1796875" style="14"/>
    <col min="768" max="768" width="65.54296875" style="14" bestFit="1" customWidth="1"/>
    <col min="769" max="769" width="15.7265625" style="14" bestFit="1" customWidth="1"/>
    <col min="770" max="770" width="18.54296875" style="14" customWidth="1"/>
    <col min="771" max="771" width="14.81640625" style="14" customWidth="1"/>
    <col min="772" max="772" width="13.81640625" style="14" bestFit="1" customWidth="1"/>
    <col min="773" max="773" width="17.7265625" style="14" customWidth="1"/>
    <col min="774" max="774" width="20.81640625" style="14" bestFit="1" customWidth="1"/>
    <col min="775" max="775" width="19.7265625" style="14" bestFit="1" customWidth="1"/>
    <col min="776" max="776" width="9.1796875" style="14"/>
    <col min="777" max="777" width="56.81640625" style="14" customWidth="1"/>
    <col min="778" max="1023" width="9.1796875" style="14"/>
    <col min="1024" max="1024" width="65.54296875" style="14" bestFit="1" customWidth="1"/>
    <col min="1025" max="1025" width="15.7265625" style="14" bestFit="1" customWidth="1"/>
    <col min="1026" max="1026" width="18.54296875" style="14" customWidth="1"/>
    <col min="1027" max="1027" width="14.81640625" style="14" customWidth="1"/>
    <col min="1028" max="1028" width="13.81640625" style="14" bestFit="1" customWidth="1"/>
    <col min="1029" max="1029" width="17.7265625" style="14" customWidth="1"/>
    <col min="1030" max="1030" width="20.81640625" style="14" bestFit="1" customWidth="1"/>
    <col min="1031" max="1031" width="19.7265625" style="14" bestFit="1" customWidth="1"/>
    <col min="1032" max="1032" width="9.1796875" style="14"/>
    <col min="1033" max="1033" width="56.81640625" style="14" customWidth="1"/>
    <col min="1034" max="1279" width="9.1796875" style="14"/>
    <col min="1280" max="1280" width="65.54296875" style="14" bestFit="1" customWidth="1"/>
    <col min="1281" max="1281" width="15.7265625" style="14" bestFit="1" customWidth="1"/>
    <col min="1282" max="1282" width="18.54296875" style="14" customWidth="1"/>
    <col min="1283" max="1283" width="14.81640625" style="14" customWidth="1"/>
    <col min="1284" max="1284" width="13.81640625" style="14" bestFit="1" customWidth="1"/>
    <col min="1285" max="1285" width="17.7265625" style="14" customWidth="1"/>
    <col min="1286" max="1286" width="20.81640625" style="14" bestFit="1" customWidth="1"/>
    <col min="1287" max="1287" width="19.7265625" style="14" bestFit="1" customWidth="1"/>
    <col min="1288" max="1288" width="9.1796875" style="14"/>
    <col min="1289" max="1289" width="56.81640625" style="14" customWidth="1"/>
    <col min="1290" max="1535" width="9.1796875" style="14"/>
    <col min="1536" max="1536" width="65.54296875" style="14" bestFit="1" customWidth="1"/>
    <col min="1537" max="1537" width="15.7265625" style="14" bestFit="1" customWidth="1"/>
    <col min="1538" max="1538" width="18.54296875" style="14" customWidth="1"/>
    <col min="1539" max="1539" width="14.81640625" style="14" customWidth="1"/>
    <col min="1540" max="1540" width="13.81640625" style="14" bestFit="1" customWidth="1"/>
    <col min="1541" max="1541" width="17.7265625" style="14" customWidth="1"/>
    <col min="1542" max="1542" width="20.81640625" style="14" bestFit="1" customWidth="1"/>
    <col min="1543" max="1543" width="19.7265625" style="14" bestFit="1" customWidth="1"/>
    <col min="1544" max="1544" width="9.1796875" style="14"/>
    <col min="1545" max="1545" width="56.81640625" style="14" customWidth="1"/>
    <col min="1546" max="1791" width="9.1796875" style="14"/>
    <col min="1792" max="1792" width="65.54296875" style="14" bestFit="1" customWidth="1"/>
    <col min="1793" max="1793" width="15.7265625" style="14" bestFit="1" customWidth="1"/>
    <col min="1794" max="1794" width="18.54296875" style="14" customWidth="1"/>
    <col min="1795" max="1795" width="14.81640625" style="14" customWidth="1"/>
    <col min="1796" max="1796" width="13.81640625" style="14" bestFit="1" customWidth="1"/>
    <col min="1797" max="1797" width="17.7265625" style="14" customWidth="1"/>
    <col min="1798" max="1798" width="20.81640625" style="14" bestFit="1" customWidth="1"/>
    <col min="1799" max="1799" width="19.7265625" style="14" bestFit="1" customWidth="1"/>
    <col min="1800" max="1800" width="9.1796875" style="14"/>
    <col min="1801" max="1801" width="56.81640625" style="14" customWidth="1"/>
    <col min="1802" max="2047" width="9.1796875" style="14"/>
    <col min="2048" max="2048" width="65.54296875" style="14" bestFit="1" customWidth="1"/>
    <col min="2049" max="2049" width="15.7265625" style="14" bestFit="1" customWidth="1"/>
    <col min="2050" max="2050" width="18.54296875" style="14" customWidth="1"/>
    <col min="2051" max="2051" width="14.81640625" style="14" customWidth="1"/>
    <col min="2052" max="2052" width="13.81640625" style="14" bestFit="1" customWidth="1"/>
    <col min="2053" max="2053" width="17.7265625" style="14" customWidth="1"/>
    <col min="2054" max="2054" width="20.81640625" style="14" bestFit="1" customWidth="1"/>
    <col min="2055" max="2055" width="19.7265625" style="14" bestFit="1" customWidth="1"/>
    <col min="2056" max="2056" width="9.1796875" style="14"/>
    <col min="2057" max="2057" width="56.81640625" style="14" customWidth="1"/>
    <col min="2058" max="2303" width="9.1796875" style="14"/>
    <col min="2304" max="2304" width="65.54296875" style="14" bestFit="1" customWidth="1"/>
    <col min="2305" max="2305" width="15.7265625" style="14" bestFit="1" customWidth="1"/>
    <col min="2306" max="2306" width="18.54296875" style="14" customWidth="1"/>
    <col min="2307" max="2307" width="14.81640625" style="14" customWidth="1"/>
    <col min="2308" max="2308" width="13.81640625" style="14" bestFit="1" customWidth="1"/>
    <col min="2309" max="2309" width="17.7265625" style="14" customWidth="1"/>
    <col min="2310" max="2310" width="20.81640625" style="14" bestFit="1" customWidth="1"/>
    <col min="2311" max="2311" width="19.7265625" style="14" bestFit="1" customWidth="1"/>
    <col min="2312" max="2312" width="9.1796875" style="14"/>
    <col min="2313" max="2313" width="56.81640625" style="14" customWidth="1"/>
    <col min="2314" max="2559" width="9.1796875" style="14"/>
    <col min="2560" max="2560" width="65.54296875" style="14" bestFit="1" customWidth="1"/>
    <col min="2561" max="2561" width="15.7265625" style="14" bestFit="1" customWidth="1"/>
    <col min="2562" max="2562" width="18.54296875" style="14" customWidth="1"/>
    <col min="2563" max="2563" width="14.81640625" style="14" customWidth="1"/>
    <col min="2564" max="2564" width="13.81640625" style="14" bestFit="1" customWidth="1"/>
    <col min="2565" max="2565" width="17.7265625" style="14" customWidth="1"/>
    <col min="2566" max="2566" width="20.81640625" style="14" bestFit="1" customWidth="1"/>
    <col min="2567" max="2567" width="19.7265625" style="14" bestFit="1" customWidth="1"/>
    <col min="2568" max="2568" width="9.1796875" style="14"/>
    <col min="2569" max="2569" width="56.81640625" style="14" customWidth="1"/>
    <col min="2570" max="2815" width="9.1796875" style="14"/>
    <col min="2816" max="2816" width="65.54296875" style="14" bestFit="1" customWidth="1"/>
    <col min="2817" max="2817" width="15.7265625" style="14" bestFit="1" customWidth="1"/>
    <col min="2818" max="2818" width="18.54296875" style="14" customWidth="1"/>
    <col min="2819" max="2819" width="14.81640625" style="14" customWidth="1"/>
    <col min="2820" max="2820" width="13.81640625" style="14" bestFit="1" customWidth="1"/>
    <col min="2821" max="2821" width="17.7265625" style="14" customWidth="1"/>
    <col min="2822" max="2822" width="20.81640625" style="14" bestFit="1" customWidth="1"/>
    <col min="2823" max="2823" width="19.7265625" style="14" bestFit="1" customWidth="1"/>
    <col min="2824" max="2824" width="9.1796875" style="14"/>
    <col min="2825" max="2825" width="56.81640625" style="14" customWidth="1"/>
    <col min="2826" max="3071" width="9.1796875" style="14"/>
    <col min="3072" max="3072" width="65.54296875" style="14" bestFit="1" customWidth="1"/>
    <col min="3073" max="3073" width="15.7265625" style="14" bestFit="1" customWidth="1"/>
    <col min="3074" max="3074" width="18.54296875" style="14" customWidth="1"/>
    <col min="3075" max="3075" width="14.81640625" style="14" customWidth="1"/>
    <col min="3076" max="3076" width="13.81640625" style="14" bestFit="1" customWidth="1"/>
    <col min="3077" max="3077" width="17.7265625" style="14" customWidth="1"/>
    <col min="3078" max="3078" width="20.81640625" style="14" bestFit="1" customWidth="1"/>
    <col min="3079" max="3079" width="19.7265625" style="14" bestFit="1" customWidth="1"/>
    <col min="3080" max="3080" width="9.1796875" style="14"/>
    <col min="3081" max="3081" width="56.81640625" style="14" customWidth="1"/>
    <col min="3082" max="3327" width="9.1796875" style="14"/>
    <col min="3328" max="3328" width="65.54296875" style="14" bestFit="1" customWidth="1"/>
    <col min="3329" max="3329" width="15.7265625" style="14" bestFit="1" customWidth="1"/>
    <col min="3330" max="3330" width="18.54296875" style="14" customWidth="1"/>
    <col min="3331" max="3331" width="14.81640625" style="14" customWidth="1"/>
    <col min="3332" max="3332" width="13.81640625" style="14" bestFit="1" customWidth="1"/>
    <col min="3333" max="3333" width="17.7265625" style="14" customWidth="1"/>
    <col min="3334" max="3334" width="20.81640625" style="14" bestFit="1" customWidth="1"/>
    <col min="3335" max="3335" width="19.7265625" style="14" bestFit="1" customWidth="1"/>
    <col min="3336" max="3336" width="9.1796875" style="14"/>
    <col min="3337" max="3337" width="56.81640625" style="14" customWidth="1"/>
    <col min="3338" max="3583" width="9.1796875" style="14"/>
    <col min="3584" max="3584" width="65.54296875" style="14" bestFit="1" customWidth="1"/>
    <col min="3585" max="3585" width="15.7265625" style="14" bestFit="1" customWidth="1"/>
    <col min="3586" max="3586" width="18.54296875" style="14" customWidth="1"/>
    <col min="3587" max="3587" width="14.81640625" style="14" customWidth="1"/>
    <col min="3588" max="3588" width="13.81640625" style="14" bestFit="1" customWidth="1"/>
    <col min="3589" max="3589" width="17.7265625" style="14" customWidth="1"/>
    <col min="3590" max="3590" width="20.81640625" style="14" bestFit="1" customWidth="1"/>
    <col min="3591" max="3591" width="19.7265625" style="14" bestFit="1" customWidth="1"/>
    <col min="3592" max="3592" width="9.1796875" style="14"/>
    <col min="3593" max="3593" width="56.81640625" style="14" customWidth="1"/>
    <col min="3594" max="3839" width="9.1796875" style="14"/>
    <col min="3840" max="3840" width="65.54296875" style="14" bestFit="1" customWidth="1"/>
    <col min="3841" max="3841" width="15.7265625" style="14" bestFit="1" customWidth="1"/>
    <col min="3842" max="3842" width="18.54296875" style="14" customWidth="1"/>
    <col min="3843" max="3843" width="14.81640625" style="14" customWidth="1"/>
    <col min="3844" max="3844" width="13.81640625" style="14" bestFit="1" customWidth="1"/>
    <col min="3845" max="3845" width="17.7265625" style="14" customWidth="1"/>
    <col min="3846" max="3846" width="20.81640625" style="14" bestFit="1" customWidth="1"/>
    <col min="3847" max="3847" width="19.7265625" style="14" bestFit="1" customWidth="1"/>
    <col min="3848" max="3848" width="9.1796875" style="14"/>
    <col min="3849" max="3849" width="56.81640625" style="14" customWidth="1"/>
    <col min="3850" max="4095" width="9.1796875" style="14"/>
    <col min="4096" max="4096" width="65.54296875" style="14" bestFit="1" customWidth="1"/>
    <col min="4097" max="4097" width="15.7265625" style="14" bestFit="1" customWidth="1"/>
    <col min="4098" max="4098" width="18.54296875" style="14" customWidth="1"/>
    <col min="4099" max="4099" width="14.81640625" style="14" customWidth="1"/>
    <col min="4100" max="4100" width="13.81640625" style="14" bestFit="1" customWidth="1"/>
    <col min="4101" max="4101" width="17.7265625" style="14" customWidth="1"/>
    <col min="4102" max="4102" width="20.81640625" style="14" bestFit="1" customWidth="1"/>
    <col min="4103" max="4103" width="19.7265625" style="14" bestFit="1" customWidth="1"/>
    <col min="4104" max="4104" width="9.1796875" style="14"/>
    <col min="4105" max="4105" width="56.81640625" style="14" customWidth="1"/>
    <col min="4106" max="4351" width="9.1796875" style="14"/>
    <col min="4352" max="4352" width="65.54296875" style="14" bestFit="1" customWidth="1"/>
    <col min="4353" max="4353" width="15.7265625" style="14" bestFit="1" customWidth="1"/>
    <col min="4354" max="4354" width="18.54296875" style="14" customWidth="1"/>
    <col min="4355" max="4355" width="14.81640625" style="14" customWidth="1"/>
    <col min="4356" max="4356" width="13.81640625" style="14" bestFit="1" customWidth="1"/>
    <col min="4357" max="4357" width="17.7265625" style="14" customWidth="1"/>
    <col min="4358" max="4358" width="20.81640625" style="14" bestFit="1" customWidth="1"/>
    <col min="4359" max="4359" width="19.7265625" style="14" bestFit="1" customWidth="1"/>
    <col min="4360" max="4360" width="9.1796875" style="14"/>
    <col min="4361" max="4361" width="56.81640625" style="14" customWidth="1"/>
    <col min="4362" max="4607" width="9.1796875" style="14"/>
    <col min="4608" max="4608" width="65.54296875" style="14" bestFit="1" customWidth="1"/>
    <col min="4609" max="4609" width="15.7265625" style="14" bestFit="1" customWidth="1"/>
    <col min="4610" max="4610" width="18.54296875" style="14" customWidth="1"/>
    <col min="4611" max="4611" width="14.81640625" style="14" customWidth="1"/>
    <col min="4612" max="4612" width="13.81640625" style="14" bestFit="1" customWidth="1"/>
    <col min="4613" max="4613" width="17.7265625" style="14" customWidth="1"/>
    <col min="4614" max="4614" width="20.81640625" style="14" bestFit="1" customWidth="1"/>
    <col min="4615" max="4615" width="19.7265625" style="14" bestFit="1" customWidth="1"/>
    <col min="4616" max="4616" width="9.1796875" style="14"/>
    <col min="4617" max="4617" width="56.81640625" style="14" customWidth="1"/>
    <col min="4618" max="4863" width="9.1796875" style="14"/>
    <col min="4864" max="4864" width="65.54296875" style="14" bestFit="1" customWidth="1"/>
    <col min="4865" max="4865" width="15.7265625" style="14" bestFit="1" customWidth="1"/>
    <col min="4866" max="4866" width="18.54296875" style="14" customWidth="1"/>
    <col min="4867" max="4867" width="14.81640625" style="14" customWidth="1"/>
    <col min="4868" max="4868" width="13.81640625" style="14" bestFit="1" customWidth="1"/>
    <col min="4869" max="4869" width="17.7265625" style="14" customWidth="1"/>
    <col min="4870" max="4870" width="20.81640625" style="14" bestFit="1" customWidth="1"/>
    <col min="4871" max="4871" width="19.7265625" style="14" bestFit="1" customWidth="1"/>
    <col min="4872" max="4872" width="9.1796875" style="14"/>
    <col min="4873" max="4873" width="56.81640625" style="14" customWidth="1"/>
    <col min="4874" max="5119" width="9.1796875" style="14"/>
    <col min="5120" max="5120" width="65.54296875" style="14" bestFit="1" customWidth="1"/>
    <col min="5121" max="5121" width="15.7265625" style="14" bestFit="1" customWidth="1"/>
    <col min="5122" max="5122" width="18.54296875" style="14" customWidth="1"/>
    <col min="5123" max="5123" width="14.81640625" style="14" customWidth="1"/>
    <col min="5124" max="5124" width="13.81640625" style="14" bestFit="1" customWidth="1"/>
    <col min="5125" max="5125" width="17.7265625" style="14" customWidth="1"/>
    <col min="5126" max="5126" width="20.81640625" style="14" bestFit="1" customWidth="1"/>
    <col min="5127" max="5127" width="19.7265625" style="14" bestFit="1" customWidth="1"/>
    <col min="5128" max="5128" width="9.1796875" style="14"/>
    <col min="5129" max="5129" width="56.81640625" style="14" customWidth="1"/>
    <col min="5130" max="5375" width="9.1796875" style="14"/>
    <col min="5376" max="5376" width="65.54296875" style="14" bestFit="1" customWidth="1"/>
    <col min="5377" max="5377" width="15.7265625" style="14" bestFit="1" customWidth="1"/>
    <col min="5378" max="5378" width="18.54296875" style="14" customWidth="1"/>
    <col min="5379" max="5379" width="14.81640625" style="14" customWidth="1"/>
    <col min="5380" max="5380" width="13.81640625" style="14" bestFit="1" customWidth="1"/>
    <col min="5381" max="5381" width="17.7265625" style="14" customWidth="1"/>
    <col min="5382" max="5382" width="20.81640625" style="14" bestFit="1" customWidth="1"/>
    <col min="5383" max="5383" width="19.7265625" style="14" bestFit="1" customWidth="1"/>
    <col min="5384" max="5384" width="9.1796875" style="14"/>
    <col min="5385" max="5385" width="56.81640625" style="14" customWidth="1"/>
    <col min="5386" max="5631" width="9.1796875" style="14"/>
    <col min="5632" max="5632" width="65.54296875" style="14" bestFit="1" customWidth="1"/>
    <col min="5633" max="5633" width="15.7265625" style="14" bestFit="1" customWidth="1"/>
    <col min="5634" max="5634" width="18.54296875" style="14" customWidth="1"/>
    <col min="5635" max="5635" width="14.81640625" style="14" customWidth="1"/>
    <col min="5636" max="5636" width="13.81640625" style="14" bestFit="1" customWidth="1"/>
    <col min="5637" max="5637" width="17.7265625" style="14" customWidth="1"/>
    <col min="5638" max="5638" width="20.81640625" style="14" bestFit="1" customWidth="1"/>
    <col min="5639" max="5639" width="19.7265625" style="14" bestFit="1" customWidth="1"/>
    <col min="5640" max="5640" width="9.1796875" style="14"/>
    <col min="5641" max="5641" width="56.81640625" style="14" customWidth="1"/>
    <col min="5642" max="5887" width="9.1796875" style="14"/>
    <col min="5888" max="5888" width="65.54296875" style="14" bestFit="1" customWidth="1"/>
    <col min="5889" max="5889" width="15.7265625" style="14" bestFit="1" customWidth="1"/>
    <col min="5890" max="5890" width="18.54296875" style="14" customWidth="1"/>
    <col min="5891" max="5891" width="14.81640625" style="14" customWidth="1"/>
    <col min="5892" max="5892" width="13.81640625" style="14" bestFit="1" customWidth="1"/>
    <col min="5893" max="5893" width="17.7265625" style="14" customWidth="1"/>
    <col min="5894" max="5894" width="20.81640625" style="14" bestFit="1" customWidth="1"/>
    <col min="5895" max="5895" width="19.7265625" style="14" bestFit="1" customWidth="1"/>
    <col min="5896" max="5896" width="9.1796875" style="14"/>
    <col min="5897" max="5897" width="56.81640625" style="14" customWidth="1"/>
    <col min="5898" max="6143" width="9.1796875" style="14"/>
    <col min="6144" max="6144" width="65.54296875" style="14" bestFit="1" customWidth="1"/>
    <col min="6145" max="6145" width="15.7265625" style="14" bestFit="1" customWidth="1"/>
    <col min="6146" max="6146" width="18.54296875" style="14" customWidth="1"/>
    <col min="6147" max="6147" width="14.81640625" style="14" customWidth="1"/>
    <col min="6148" max="6148" width="13.81640625" style="14" bestFit="1" customWidth="1"/>
    <col min="6149" max="6149" width="17.7265625" style="14" customWidth="1"/>
    <col min="6150" max="6150" width="20.81640625" style="14" bestFit="1" customWidth="1"/>
    <col min="6151" max="6151" width="19.7265625" style="14" bestFit="1" customWidth="1"/>
    <col min="6152" max="6152" width="9.1796875" style="14"/>
    <col min="6153" max="6153" width="56.81640625" style="14" customWidth="1"/>
    <col min="6154" max="6399" width="9.1796875" style="14"/>
    <col min="6400" max="6400" width="65.54296875" style="14" bestFit="1" customWidth="1"/>
    <col min="6401" max="6401" width="15.7265625" style="14" bestFit="1" customWidth="1"/>
    <col min="6402" max="6402" width="18.54296875" style="14" customWidth="1"/>
    <col min="6403" max="6403" width="14.81640625" style="14" customWidth="1"/>
    <col min="6404" max="6404" width="13.81640625" style="14" bestFit="1" customWidth="1"/>
    <col min="6405" max="6405" width="17.7265625" style="14" customWidth="1"/>
    <col min="6406" max="6406" width="20.81640625" style="14" bestFit="1" customWidth="1"/>
    <col min="6407" max="6407" width="19.7265625" style="14" bestFit="1" customWidth="1"/>
    <col min="6408" max="6408" width="9.1796875" style="14"/>
    <col min="6409" max="6409" width="56.81640625" style="14" customWidth="1"/>
    <col min="6410" max="6655" width="9.1796875" style="14"/>
    <col min="6656" max="6656" width="65.54296875" style="14" bestFit="1" customWidth="1"/>
    <col min="6657" max="6657" width="15.7265625" style="14" bestFit="1" customWidth="1"/>
    <col min="6658" max="6658" width="18.54296875" style="14" customWidth="1"/>
    <col min="6659" max="6659" width="14.81640625" style="14" customWidth="1"/>
    <col min="6660" max="6660" width="13.81640625" style="14" bestFit="1" customWidth="1"/>
    <col min="6661" max="6661" width="17.7265625" style="14" customWidth="1"/>
    <col min="6662" max="6662" width="20.81640625" style="14" bestFit="1" customWidth="1"/>
    <col min="6663" max="6663" width="19.7265625" style="14" bestFit="1" customWidth="1"/>
    <col min="6664" max="6664" width="9.1796875" style="14"/>
    <col min="6665" max="6665" width="56.81640625" style="14" customWidth="1"/>
    <col min="6666" max="6911" width="9.1796875" style="14"/>
    <col min="6912" max="6912" width="65.54296875" style="14" bestFit="1" customWidth="1"/>
    <col min="6913" max="6913" width="15.7265625" style="14" bestFit="1" customWidth="1"/>
    <col min="6914" max="6914" width="18.54296875" style="14" customWidth="1"/>
    <col min="6915" max="6915" width="14.81640625" style="14" customWidth="1"/>
    <col min="6916" max="6916" width="13.81640625" style="14" bestFit="1" customWidth="1"/>
    <col min="6917" max="6917" width="17.7265625" style="14" customWidth="1"/>
    <col min="6918" max="6918" width="20.81640625" style="14" bestFit="1" customWidth="1"/>
    <col min="6919" max="6919" width="19.7265625" style="14" bestFit="1" customWidth="1"/>
    <col min="6920" max="6920" width="9.1796875" style="14"/>
    <col min="6921" max="6921" width="56.81640625" style="14" customWidth="1"/>
    <col min="6922" max="7167" width="9.1796875" style="14"/>
    <col min="7168" max="7168" width="65.54296875" style="14" bestFit="1" customWidth="1"/>
    <col min="7169" max="7169" width="15.7265625" style="14" bestFit="1" customWidth="1"/>
    <col min="7170" max="7170" width="18.54296875" style="14" customWidth="1"/>
    <col min="7171" max="7171" width="14.81640625" style="14" customWidth="1"/>
    <col min="7172" max="7172" width="13.81640625" style="14" bestFit="1" customWidth="1"/>
    <col min="7173" max="7173" width="17.7265625" style="14" customWidth="1"/>
    <col min="7174" max="7174" width="20.81640625" style="14" bestFit="1" customWidth="1"/>
    <col min="7175" max="7175" width="19.7265625" style="14" bestFit="1" customWidth="1"/>
    <col min="7176" max="7176" width="9.1796875" style="14"/>
    <col min="7177" max="7177" width="56.81640625" style="14" customWidth="1"/>
    <col min="7178" max="7423" width="9.1796875" style="14"/>
    <col min="7424" max="7424" width="65.54296875" style="14" bestFit="1" customWidth="1"/>
    <col min="7425" max="7425" width="15.7265625" style="14" bestFit="1" customWidth="1"/>
    <col min="7426" max="7426" width="18.54296875" style="14" customWidth="1"/>
    <col min="7427" max="7427" width="14.81640625" style="14" customWidth="1"/>
    <col min="7428" max="7428" width="13.81640625" style="14" bestFit="1" customWidth="1"/>
    <col min="7429" max="7429" width="17.7265625" style="14" customWidth="1"/>
    <col min="7430" max="7430" width="20.81640625" style="14" bestFit="1" customWidth="1"/>
    <col min="7431" max="7431" width="19.7265625" style="14" bestFit="1" customWidth="1"/>
    <col min="7432" max="7432" width="9.1796875" style="14"/>
    <col min="7433" max="7433" width="56.81640625" style="14" customWidth="1"/>
    <col min="7434" max="7679" width="9.1796875" style="14"/>
    <col min="7680" max="7680" width="65.54296875" style="14" bestFit="1" customWidth="1"/>
    <col min="7681" max="7681" width="15.7265625" style="14" bestFit="1" customWidth="1"/>
    <col min="7682" max="7682" width="18.54296875" style="14" customWidth="1"/>
    <col min="7683" max="7683" width="14.81640625" style="14" customWidth="1"/>
    <col min="7684" max="7684" width="13.81640625" style="14" bestFit="1" customWidth="1"/>
    <col min="7685" max="7685" width="17.7265625" style="14" customWidth="1"/>
    <col min="7686" max="7686" width="20.81640625" style="14" bestFit="1" customWidth="1"/>
    <col min="7687" max="7687" width="19.7265625" style="14" bestFit="1" customWidth="1"/>
    <col min="7688" max="7688" width="9.1796875" style="14"/>
    <col min="7689" max="7689" width="56.81640625" style="14" customWidth="1"/>
    <col min="7690" max="7935" width="9.1796875" style="14"/>
    <col min="7936" max="7936" width="65.54296875" style="14" bestFit="1" customWidth="1"/>
    <col min="7937" max="7937" width="15.7265625" style="14" bestFit="1" customWidth="1"/>
    <col min="7938" max="7938" width="18.54296875" style="14" customWidth="1"/>
    <col min="7939" max="7939" width="14.81640625" style="14" customWidth="1"/>
    <col min="7940" max="7940" width="13.81640625" style="14" bestFit="1" customWidth="1"/>
    <col min="7941" max="7941" width="17.7265625" style="14" customWidth="1"/>
    <col min="7942" max="7942" width="20.81640625" style="14" bestFit="1" customWidth="1"/>
    <col min="7943" max="7943" width="19.7265625" style="14" bestFit="1" customWidth="1"/>
    <col min="7944" max="7944" width="9.1796875" style="14"/>
    <col min="7945" max="7945" width="56.81640625" style="14" customWidth="1"/>
    <col min="7946" max="8191" width="9.1796875" style="14"/>
    <col min="8192" max="8192" width="65.54296875" style="14" bestFit="1" customWidth="1"/>
    <col min="8193" max="8193" width="15.7265625" style="14" bestFit="1" customWidth="1"/>
    <col min="8194" max="8194" width="18.54296875" style="14" customWidth="1"/>
    <col min="8195" max="8195" width="14.81640625" style="14" customWidth="1"/>
    <col min="8196" max="8196" width="13.81640625" style="14" bestFit="1" customWidth="1"/>
    <col min="8197" max="8197" width="17.7265625" style="14" customWidth="1"/>
    <col min="8198" max="8198" width="20.81640625" style="14" bestFit="1" customWidth="1"/>
    <col min="8199" max="8199" width="19.7265625" style="14" bestFit="1" customWidth="1"/>
    <col min="8200" max="8200" width="9.1796875" style="14"/>
    <col min="8201" max="8201" width="56.81640625" style="14" customWidth="1"/>
    <col min="8202" max="8447" width="9.1796875" style="14"/>
    <col min="8448" max="8448" width="65.54296875" style="14" bestFit="1" customWidth="1"/>
    <col min="8449" max="8449" width="15.7265625" style="14" bestFit="1" customWidth="1"/>
    <col min="8450" max="8450" width="18.54296875" style="14" customWidth="1"/>
    <col min="8451" max="8451" width="14.81640625" style="14" customWidth="1"/>
    <col min="8452" max="8452" width="13.81640625" style="14" bestFit="1" customWidth="1"/>
    <col min="8453" max="8453" width="17.7265625" style="14" customWidth="1"/>
    <col min="8454" max="8454" width="20.81640625" style="14" bestFit="1" customWidth="1"/>
    <col min="8455" max="8455" width="19.7265625" style="14" bestFit="1" customWidth="1"/>
    <col min="8456" max="8456" width="9.1796875" style="14"/>
    <col min="8457" max="8457" width="56.81640625" style="14" customWidth="1"/>
    <col min="8458" max="8703" width="9.1796875" style="14"/>
    <col min="8704" max="8704" width="65.54296875" style="14" bestFit="1" customWidth="1"/>
    <col min="8705" max="8705" width="15.7265625" style="14" bestFit="1" customWidth="1"/>
    <col min="8706" max="8706" width="18.54296875" style="14" customWidth="1"/>
    <col min="8707" max="8707" width="14.81640625" style="14" customWidth="1"/>
    <col min="8708" max="8708" width="13.81640625" style="14" bestFit="1" customWidth="1"/>
    <col min="8709" max="8709" width="17.7265625" style="14" customWidth="1"/>
    <col min="8710" max="8710" width="20.81640625" style="14" bestFit="1" customWidth="1"/>
    <col min="8711" max="8711" width="19.7265625" style="14" bestFit="1" customWidth="1"/>
    <col min="8712" max="8712" width="9.1796875" style="14"/>
    <col min="8713" max="8713" width="56.81640625" style="14" customWidth="1"/>
    <col min="8714" max="8959" width="9.1796875" style="14"/>
    <col min="8960" max="8960" width="65.54296875" style="14" bestFit="1" customWidth="1"/>
    <col min="8961" max="8961" width="15.7265625" style="14" bestFit="1" customWidth="1"/>
    <col min="8962" max="8962" width="18.54296875" style="14" customWidth="1"/>
    <col min="8963" max="8963" width="14.81640625" style="14" customWidth="1"/>
    <col min="8964" max="8964" width="13.81640625" style="14" bestFit="1" customWidth="1"/>
    <col min="8965" max="8965" width="17.7265625" style="14" customWidth="1"/>
    <col min="8966" max="8966" width="20.81640625" style="14" bestFit="1" customWidth="1"/>
    <col min="8967" max="8967" width="19.7265625" style="14" bestFit="1" customWidth="1"/>
    <col min="8968" max="8968" width="9.1796875" style="14"/>
    <col min="8969" max="8969" width="56.81640625" style="14" customWidth="1"/>
    <col min="8970" max="9215" width="9.1796875" style="14"/>
    <col min="9216" max="9216" width="65.54296875" style="14" bestFit="1" customWidth="1"/>
    <col min="9217" max="9217" width="15.7265625" style="14" bestFit="1" customWidth="1"/>
    <col min="9218" max="9218" width="18.54296875" style="14" customWidth="1"/>
    <col min="9219" max="9219" width="14.81640625" style="14" customWidth="1"/>
    <col min="9220" max="9220" width="13.81640625" style="14" bestFit="1" customWidth="1"/>
    <col min="9221" max="9221" width="17.7265625" style="14" customWidth="1"/>
    <col min="9222" max="9222" width="20.81640625" style="14" bestFit="1" customWidth="1"/>
    <col min="9223" max="9223" width="19.7265625" style="14" bestFit="1" customWidth="1"/>
    <col min="9224" max="9224" width="9.1796875" style="14"/>
    <col min="9225" max="9225" width="56.81640625" style="14" customWidth="1"/>
    <col min="9226" max="9471" width="9.1796875" style="14"/>
    <col min="9472" max="9472" width="65.54296875" style="14" bestFit="1" customWidth="1"/>
    <col min="9473" max="9473" width="15.7265625" style="14" bestFit="1" customWidth="1"/>
    <col min="9474" max="9474" width="18.54296875" style="14" customWidth="1"/>
    <col min="9475" max="9475" width="14.81640625" style="14" customWidth="1"/>
    <col min="9476" max="9476" width="13.81640625" style="14" bestFit="1" customWidth="1"/>
    <col min="9477" max="9477" width="17.7265625" style="14" customWidth="1"/>
    <col min="9478" max="9478" width="20.81640625" style="14" bestFit="1" customWidth="1"/>
    <col min="9479" max="9479" width="19.7265625" style="14" bestFit="1" customWidth="1"/>
    <col min="9480" max="9480" width="9.1796875" style="14"/>
    <col min="9481" max="9481" width="56.81640625" style="14" customWidth="1"/>
    <col min="9482" max="9727" width="9.1796875" style="14"/>
    <col min="9728" max="9728" width="65.54296875" style="14" bestFit="1" customWidth="1"/>
    <col min="9729" max="9729" width="15.7265625" style="14" bestFit="1" customWidth="1"/>
    <col min="9730" max="9730" width="18.54296875" style="14" customWidth="1"/>
    <col min="9731" max="9731" width="14.81640625" style="14" customWidth="1"/>
    <col min="9732" max="9732" width="13.81640625" style="14" bestFit="1" customWidth="1"/>
    <col min="9733" max="9733" width="17.7265625" style="14" customWidth="1"/>
    <col min="9734" max="9734" width="20.81640625" style="14" bestFit="1" customWidth="1"/>
    <col min="9735" max="9735" width="19.7265625" style="14" bestFit="1" customWidth="1"/>
    <col min="9736" max="9736" width="9.1796875" style="14"/>
    <col min="9737" max="9737" width="56.81640625" style="14" customWidth="1"/>
    <col min="9738" max="9983" width="9.1796875" style="14"/>
    <col min="9984" max="9984" width="65.54296875" style="14" bestFit="1" customWidth="1"/>
    <col min="9985" max="9985" width="15.7265625" style="14" bestFit="1" customWidth="1"/>
    <col min="9986" max="9986" width="18.54296875" style="14" customWidth="1"/>
    <col min="9987" max="9987" width="14.81640625" style="14" customWidth="1"/>
    <col min="9988" max="9988" width="13.81640625" style="14" bestFit="1" customWidth="1"/>
    <col min="9989" max="9989" width="17.7265625" style="14" customWidth="1"/>
    <col min="9990" max="9990" width="20.81640625" style="14" bestFit="1" customWidth="1"/>
    <col min="9991" max="9991" width="19.7265625" style="14" bestFit="1" customWidth="1"/>
    <col min="9992" max="9992" width="9.1796875" style="14"/>
    <col min="9993" max="9993" width="56.81640625" style="14" customWidth="1"/>
    <col min="9994" max="10239" width="9.1796875" style="14"/>
    <col min="10240" max="10240" width="65.54296875" style="14" bestFit="1" customWidth="1"/>
    <col min="10241" max="10241" width="15.7265625" style="14" bestFit="1" customWidth="1"/>
    <col min="10242" max="10242" width="18.54296875" style="14" customWidth="1"/>
    <col min="10243" max="10243" width="14.81640625" style="14" customWidth="1"/>
    <col min="10244" max="10244" width="13.81640625" style="14" bestFit="1" customWidth="1"/>
    <col min="10245" max="10245" width="17.7265625" style="14" customWidth="1"/>
    <col min="10246" max="10246" width="20.81640625" style="14" bestFit="1" customWidth="1"/>
    <col min="10247" max="10247" width="19.7265625" style="14" bestFit="1" customWidth="1"/>
    <col min="10248" max="10248" width="9.1796875" style="14"/>
    <col min="10249" max="10249" width="56.81640625" style="14" customWidth="1"/>
    <col min="10250" max="10495" width="9.1796875" style="14"/>
    <col min="10496" max="10496" width="65.54296875" style="14" bestFit="1" customWidth="1"/>
    <col min="10497" max="10497" width="15.7265625" style="14" bestFit="1" customWidth="1"/>
    <col min="10498" max="10498" width="18.54296875" style="14" customWidth="1"/>
    <col min="10499" max="10499" width="14.81640625" style="14" customWidth="1"/>
    <col min="10500" max="10500" width="13.81640625" style="14" bestFit="1" customWidth="1"/>
    <col min="10501" max="10501" width="17.7265625" style="14" customWidth="1"/>
    <col min="10502" max="10502" width="20.81640625" style="14" bestFit="1" customWidth="1"/>
    <col min="10503" max="10503" width="19.7265625" style="14" bestFit="1" customWidth="1"/>
    <col min="10504" max="10504" width="9.1796875" style="14"/>
    <col min="10505" max="10505" width="56.81640625" style="14" customWidth="1"/>
    <col min="10506" max="10751" width="9.1796875" style="14"/>
    <col min="10752" max="10752" width="65.54296875" style="14" bestFit="1" customWidth="1"/>
    <col min="10753" max="10753" width="15.7265625" style="14" bestFit="1" customWidth="1"/>
    <col min="10754" max="10754" width="18.54296875" style="14" customWidth="1"/>
    <col min="10755" max="10755" width="14.81640625" style="14" customWidth="1"/>
    <col min="10756" max="10756" width="13.81640625" style="14" bestFit="1" customWidth="1"/>
    <col min="10757" max="10757" width="17.7265625" style="14" customWidth="1"/>
    <col min="10758" max="10758" width="20.81640625" style="14" bestFit="1" customWidth="1"/>
    <col min="10759" max="10759" width="19.7265625" style="14" bestFit="1" customWidth="1"/>
    <col min="10760" max="10760" width="9.1796875" style="14"/>
    <col min="10761" max="10761" width="56.81640625" style="14" customWidth="1"/>
    <col min="10762" max="11007" width="9.1796875" style="14"/>
    <col min="11008" max="11008" width="65.54296875" style="14" bestFit="1" customWidth="1"/>
    <col min="11009" max="11009" width="15.7265625" style="14" bestFit="1" customWidth="1"/>
    <col min="11010" max="11010" width="18.54296875" style="14" customWidth="1"/>
    <col min="11011" max="11011" width="14.81640625" style="14" customWidth="1"/>
    <col min="11012" max="11012" width="13.81640625" style="14" bestFit="1" customWidth="1"/>
    <col min="11013" max="11013" width="17.7265625" style="14" customWidth="1"/>
    <col min="11014" max="11014" width="20.81640625" style="14" bestFit="1" customWidth="1"/>
    <col min="11015" max="11015" width="19.7265625" style="14" bestFit="1" customWidth="1"/>
    <col min="11016" max="11016" width="9.1796875" style="14"/>
    <col min="11017" max="11017" width="56.81640625" style="14" customWidth="1"/>
    <col min="11018" max="11263" width="9.1796875" style="14"/>
    <col min="11264" max="11264" width="65.54296875" style="14" bestFit="1" customWidth="1"/>
    <col min="11265" max="11265" width="15.7265625" style="14" bestFit="1" customWidth="1"/>
    <col min="11266" max="11266" width="18.54296875" style="14" customWidth="1"/>
    <col min="11267" max="11267" width="14.81640625" style="14" customWidth="1"/>
    <col min="11268" max="11268" width="13.81640625" style="14" bestFit="1" customWidth="1"/>
    <col min="11269" max="11269" width="17.7265625" style="14" customWidth="1"/>
    <col min="11270" max="11270" width="20.81640625" style="14" bestFit="1" customWidth="1"/>
    <col min="11271" max="11271" width="19.7265625" style="14" bestFit="1" customWidth="1"/>
    <col min="11272" max="11272" width="9.1796875" style="14"/>
    <col min="11273" max="11273" width="56.81640625" style="14" customWidth="1"/>
    <col min="11274" max="11519" width="9.1796875" style="14"/>
    <col min="11520" max="11520" width="65.54296875" style="14" bestFit="1" customWidth="1"/>
    <col min="11521" max="11521" width="15.7265625" style="14" bestFit="1" customWidth="1"/>
    <col min="11522" max="11522" width="18.54296875" style="14" customWidth="1"/>
    <col min="11523" max="11523" width="14.81640625" style="14" customWidth="1"/>
    <col min="11524" max="11524" width="13.81640625" style="14" bestFit="1" customWidth="1"/>
    <col min="11525" max="11525" width="17.7265625" style="14" customWidth="1"/>
    <col min="11526" max="11526" width="20.81640625" style="14" bestFit="1" customWidth="1"/>
    <col min="11527" max="11527" width="19.7265625" style="14" bestFit="1" customWidth="1"/>
    <col min="11528" max="11528" width="9.1796875" style="14"/>
    <col min="11529" max="11529" width="56.81640625" style="14" customWidth="1"/>
    <col min="11530" max="11775" width="9.1796875" style="14"/>
    <col min="11776" max="11776" width="65.54296875" style="14" bestFit="1" customWidth="1"/>
    <col min="11777" max="11777" width="15.7265625" style="14" bestFit="1" customWidth="1"/>
    <col min="11778" max="11778" width="18.54296875" style="14" customWidth="1"/>
    <col min="11779" max="11779" width="14.81640625" style="14" customWidth="1"/>
    <col min="11780" max="11780" width="13.81640625" style="14" bestFit="1" customWidth="1"/>
    <col min="11781" max="11781" width="17.7265625" style="14" customWidth="1"/>
    <col min="11782" max="11782" width="20.81640625" style="14" bestFit="1" customWidth="1"/>
    <col min="11783" max="11783" width="19.7265625" style="14" bestFit="1" customWidth="1"/>
    <col min="11784" max="11784" width="9.1796875" style="14"/>
    <col min="11785" max="11785" width="56.81640625" style="14" customWidth="1"/>
    <col min="11786" max="12031" width="9.1796875" style="14"/>
    <col min="12032" max="12032" width="65.54296875" style="14" bestFit="1" customWidth="1"/>
    <col min="12033" max="12033" width="15.7265625" style="14" bestFit="1" customWidth="1"/>
    <col min="12034" max="12034" width="18.54296875" style="14" customWidth="1"/>
    <col min="12035" max="12035" width="14.81640625" style="14" customWidth="1"/>
    <col min="12036" max="12036" width="13.81640625" style="14" bestFit="1" customWidth="1"/>
    <col min="12037" max="12037" width="17.7265625" style="14" customWidth="1"/>
    <col min="12038" max="12038" width="20.81640625" style="14" bestFit="1" customWidth="1"/>
    <col min="12039" max="12039" width="19.7265625" style="14" bestFit="1" customWidth="1"/>
    <col min="12040" max="12040" width="9.1796875" style="14"/>
    <col min="12041" max="12041" width="56.81640625" style="14" customWidth="1"/>
    <col min="12042" max="12287" width="9.1796875" style="14"/>
    <col min="12288" max="12288" width="65.54296875" style="14" bestFit="1" customWidth="1"/>
    <col min="12289" max="12289" width="15.7265625" style="14" bestFit="1" customWidth="1"/>
    <col min="12290" max="12290" width="18.54296875" style="14" customWidth="1"/>
    <col min="12291" max="12291" width="14.81640625" style="14" customWidth="1"/>
    <col min="12292" max="12292" width="13.81640625" style="14" bestFit="1" customWidth="1"/>
    <col min="12293" max="12293" width="17.7265625" style="14" customWidth="1"/>
    <col min="12294" max="12294" width="20.81640625" style="14" bestFit="1" customWidth="1"/>
    <col min="12295" max="12295" width="19.7265625" style="14" bestFit="1" customWidth="1"/>
    <col min="12296" max="12296" width="9.1796875" style="14"/>
    <col min="12297" max="12297" width="56.81640625" style="14" customWidth="1"/>
    <col min="12298" max="12543" width="9.1796875" style="14"/>
    <col min="12544" max="12544" width="65.54296875" style="14" bestFit="1" customWidth="1"/>
    <col min="12545" max="12545" width="15.7265625" style="14" bestFit="1" customWidth="1"/>
    <col min="12546" max="12546" width="18.54296875" style="14" customWidth="1"/>
    <col min="12547" max="12547" width="14.81640625" style="14" customWidth="1"/>
    <col min="12548" max="12548" width="13.81640625" style="14" bestFit="1" customWidth="1"/>
    <col min="12549" max="12549" width="17.7265625" style="14" customWidth="1"/>
    <col min="12550" max="12550" width="20.81640625" style="14" bestFit="1" customWidth="1"/>
    <col min="12551" max="12551" width="19.7265625" style="14" bestFit="1" customWidth="1"/>
    <col min="12552" max="12552" width="9.1796875" style="14"/>
    <col min="12553" max="12553" width="56.81640625" style="14" customWidth="1"/>
    <col min="12554" max="12799" width="9.1796875" style="14"/>
    <col min="12800" max="12800" width="65.54296875" style="14" bestFit="1" customWidth="1"/>
    <col min="12801" max="12801" width="15.7265625" style="14" bestFit="1" customWidth="1"/>
    <col min="12802" max="12802" width="18.54296875" style="14" customWidth="1"/>
    <col min="12803" max="12803" width="14.81640625" style="14" customWidth="1"/>
    <col min="12804" max="12804" width="13.81640625" style="14" bestFit="1" customWidth="1"/>
    <col min="12805" max="12805" width="17.7265625" style="14" customWidth="1"/>
    <col min="12806" max="12806" width="20.81640625" style="14" bestFit="1" customWidth="1"/>
    <col min="12807" max="12807" width="19.7265625" style="14" bestFit="1" customWidth="1"/>
    <col min="12808" max="12808" width="9.1796875" style="14"/>
    <col min="12809" max="12809" width="56.81640625" style="14" customWidth="1"/>
    <col min="12810" max="13055" width="9.1796875" style="14"/>
    <col min="13056" max="13056" width="65.54296875" style="14" bestFit="1" customWidth="1"/>
    <col min="13057" max="13057" width="15.7265625" style="14" bestFit="1" customWidth="1"/>
    <col min="13058" max="13058" width="18.54296875" style="14" customWidth="1"/>
    <col min="13059" max="13059" width="14.81640625" style="14" customWidth="1"/>
    <col min="13060" max="13060" width="13.81640625" style="14" bestFit="1" customWidth="1"/>
    <col min="13061" max="13061" width="17.7265625" style="14" customWidth="1"/>
    <col min="13062" max="13062" width="20.81640625" style="14" bestFit="1" customWidth="1"/>
    <col min="13063" max="13063" width="19.7265625" style="14" bestFit="1" customWidth="1"/>
    <col min="13064" max="13064" width="9.1796875" style="14"/>
    <col min="13065" max="13065" width="56.81640625" style="14" customWidth="1"/>
    <col min="13066" max="13311" width="9.1796875" style="14"/>
    <col min="13312" max="13312" width="65.54296875" style="14" bestFit="1" customWidth="1"/>
    <col min="13313" max="13313" width="15.7265625" style="14" bestFit="1" customWidth="1"/>
    <col min="13314" max="13314" width="18.54296875" style="14" customWidth="1"/>
    <col min="13315" max="13315" width="14.81640625" style="14" customWidth="1"/>
    <col min="13316" max="13316" width="13.81640625" style="14" bestFit="1" customWidth="1"/>
    <col min="13317" max="13317" width="17.7265625" style="14" customWidth="1"/>
    <col min="13318" max="13318" width="20.81640625" style="14" bestFit="1" customWidth="1"/>
    <col min="13319" max="13319" width="19.7265625" style="14" bestFit="1" customWidth="1"/>
    <col min="13320" max="13320" width="9.1796875" style="14"/>
    <col min="13321" max="13321" width="56.81640625" style="14" customWidth="1"/>
    <col min="13322" max="13567" width="9.1796875" style="14"/>
    <col min="13568" max="13568" width="65.54296875" style="14" bestFit="1" customWidth="1"/>
    <col min="13569" max="13569" width="15.7265625" style="14" bestFit="1" customWidth="1"/>
    <col min="13570" max="13570" width="18.54296875" style="14" customWidth="1"/>
    <col min="13571" max="13571" width="14.81640625" style="14" customWidth="1"/>
    <col min="13572" max="13572" width="13.81640625" style="14" bestFit="1" customWidth="1"/>
    <col min="13573" max="13573" width="17.7265625" style="14" customWidth="1"/>
    <col min="13574" max="13574" width="20.81640625" style="14" bestFit="1" customWidth="1"/>
    <col min="13575" max="13575" width="19.7265625" style="14" bestFit="1" customWidth="1"/>
    <col min="13576" max="13576" width="9.1796875" style="14"/>
    <col min="13577" max="13577" width="56.81640625" style="14" customWidth="1"/>
    <col min="13578" max="13823" width="9.1796875" style="14"/>
    <col min="13824" max="13824" width="65.54296875" style="14" bestFit="1" customWidth="1"/>
    <col min="13825" max="13825" width="15.7265625" style="14" bestFit="1" customWidth="1"/>
    <col min="13826" max="13826" width="18.54296875" style="14" customWidth="1"/>
    <col min="13827" max="13827" width="14.81640625" style="14" customWidth="1"/>
    <col min="13828" max="13828" width="13.81640625" style="14" bestFit="1" customWidth="1"/>
    <col min="13829" max="13829" width="17.7265625" style="14" customWidth="1"/>
    <col min="13830" max="13830" width="20.81640625" style="14" bestFit="1" customWidth="1"/>
    <col min="13831" max="13831" width="19.7265625" style="14" bestFit="1" customWidth="1"/>
    <col min="13832" max="13832" width="9.1796875" style="14"/>
    <col min="13833" max="13833" width="56.81640625" style="14" customWidth="1"/>
    <col min="13834" max="14079" width="9.1796875" style="14"/>
    <col min="14080" max="14080" width="65.54296875" style="14" bestFit="1" customWidth="1"/>
    <col min="14081" max="14081" width="15.7265625" style="14" bestFit="1" customWidth="1"/>
    <col min="14082" max="14082" width="18.54296875" style="14" customWidth="1"/>
    <col min="14083" max="14083" width="14.81640625" style="14" customWidth="1"/>
    <col min="14084" max="14084" width="13.81640625" style="14" bestFit="1" customWidth="1"/>
    <col min="14085" max="14085" width="17.7265625" style="14" customWidth="1"/>
    <col min="14086" max="14086" width="20.81640625" style="14" bestFit="1" customWidth="1"/>
    <col min="14087" max="14087" width="19.7265625" style="14" bestFit="1" customWidth="1"/>
    <col min="14088" max="14088" width="9.1796875" style="14"/>
    <col min="14089" max="14089" width="56.81640625" style="14" customWidth="1"/>
    <col min="14090" max="14335" width="9.1796875" style="14"/>
    <col min="14336" max="14336" width="65.54296875" style="14" bestFit="1" customWidth="1"/>
    <col min="14337" max="14337" width="15.7265625" style="14" bestFit="1" customWidth="1"/>
    <col min="14338" max="14338" width="18.54296875" style="14" customWidth="1"/>
    <col min="14339" max="14339" width="14.81640625" style="14" customWidth="1"/>
    <col min="14340" max="14340" width="13.81640625" style="14" bestFit="1" customWidth="1"/>
    <col min="14341" max="14341" width="17.7265625" style="14" customWidth="1"/>
    <col min="14342" max="14342" width="20.81640625" style="14" bestFit="1" customWidth="1"/>
    <col min="14343" max="14343" width="19.7265625" style="14" bestFit="1" customWidth="1"/>
    <col min="14344" max="14344" width="9.1796875" style="14"/>
    <col min="14345" max="14345" width="56.81640625" style="14" customWidth="1"/>
    <col min="14346" max="14591" width="9.1796875" style="14"/>
    <col min="14592" max="14592" width="65.54296875" style="14" bestFit="1" customWidth="1"/>
    <col min="14593" max="14593" width="15.7265625" style="14" bestFit="1" customWidth="1"/>
    <col min="14594" max="14594" width="18.54296875" style="14" customWidth="1"/>
    <col min="14595" max="14595" width="14.81640625" style="14" customWidth="1"/>
    <col min="14596" max="14596" width="13.81640625" style="14" bestFit="1" customWidth="1"/>
    <col min="14597" max="14597" width="17.7265625" style="14" customWidth="1"/>
    <col min="14598" max="14598" width="20.81640625" style="14" bestFit="1" customWidth="1"/>
    <col min="14599" max="14599" width="19.7265625" style="14" bestFit="1" customWidth="1"/>
    <col min="14600" max="14600" width="9.1796875" style="14"/>
    <col min="14601" max="14601" width="56.81640625" style="14" customWidth="1"/>
    <col min="14602" max="14847" width="9.1796875" style="14"/>
    <col min="14848" max="14848" width="65.54296875" style="14" bestFit="1" customWidth="1"/>
    <col min="14849" max="14849" width="15.7265625" style="14" bestFit="1" customWidth="1"/>
    <col min="14850" max="14850" width="18.54296875" style="14" customWidth="1"/>
    <col min="14851" max="14851" width="14.81640625" style="14" customWidth="1"/>
    <col min="14852" max="14852" width="13.81640625" style="14" bestFit="1" customWidth="1"/>
    <col min="14853" max="14853" width="17.7265625" style="14" customWidth="1"/>
    <col min="14854" max="14854" width="20.81640625" style="14" bestFit="1" customWidth="1"/>
    <col min="14855" max="14855" width="19.7265625" style="14" bestFit="1" customWidth="1"/>
    <col min="14856" max="14856" width="9.1796875" style="14"/>
    <col min="14857" max="14857" width="56.81640625" style="14" customWidth="1"/>
    <col min="14858" max="15103" width="9.1796875" style="14"/>
    <col min="15104" max="15104" width="65.54296875" style="14" bestFit="1" customWidth="1"/>
    <col min="15105" max="15105" width="15.7265625" style="14" bestFit="1" customWidth="1"/>
    <col min="15106" max="15106" width="18.54296875" style="14" customWidth="1"/>
    <col min="15107" max="15107" width="14.81640625" style="14" customWidth="1"/>
    <col min="15108" max="15108" width="13.81640625" style="14" bestFit="1" customWidth="1"/>
    <col min="15109" max="15109" width="17.7265625" style="14" customWidth="1"/>
    <col min="15110" max="15110" width="20.81640625" style="14" bestFit="1" customWidth="1"/>
    <col min="15111" max="15111" width="19.7265625" style="14" bestFit="1" customWidth="1"/>
    <col min="15112" max="15112" width="9.1796875" style="14"/>
    <col min="15113" max="15113" width="56.81640625" style="14" customWidth="1"/>
    <col min="15114" max="15359" width="9.1796875" style="14"/>
    <col min="15360" max="15360" width="65.54296875" style="14" bestFit="1" customWidth="1"/>
    <col min="15361" max="15361" width="15.7265625" style="14" bestFit="1" customWidth="1"/>
    <col min="15362" max="15362" width="18.54296875" style="14" customWidth="1"/>
    <col min="15363" max="15363" width="14.81640625" style="14" customWidth="1"/>
    <col min="15364" max="15364" width="13.81640625" style="14" bestFit="1" customWidth="1"/>
    <col min="15365" max="15365" width="17.7265625" style="14" customWidth="1"/>
    <col min="15366" max="15366" width="20.81640625" style="14" bestFit="1" customWidth="1"/>
    <col min="15367" max="15367" width="19.7265625" style="14" bestFit="1" customWidth="1"/>
    <col min="15368" max="15368" width="9.1796875" style="14"/>
    <col min="15369" max="15369" width="56.81640625" style="14" customWidth="1"/>
    <col min="15370" max="15615" width="9.1796875" style="14"/>
    <col min="15616" max="15616" width="65.54296875" style="14" bestFit="1" customWidth="1"/>
    <col min="15617" max="15617" width="15.7265625" style="14" bestFit="1" customWidth="1"/>
    <col min="15618" max="15618" width="18.54296875" style="14" customWidth="1"/>
    <col min="15619" max="15619" width="14.81640625" style="14" customWidth="1"/>
    <col min="15620" max="15620" width="13.81640625" style="14" bestFit="1" customWidth="1"/>
    <col min="15621" max="15621" width="17.7265625" style="14" customWidth="1"/>
    <col min="15622" max="15622" width="20.81640625" style="14" bestFit="1" customWidth="1"/>
    <col min="15623" max="15623" width="19.7265625" style="14" bestFit="1" customWidth="1"/>
    <col min="15624" max="15624" width="9.1796875" style="14"/>
    <col min="15625" max="15625" width="56.81640625" style="14" customWidth="1"/>
    <col min="15626" max="15871" width="9.1796875" style="14"/>
    <col min="15872" max="15872" width="65.54296875" style="14" bestFit="1" customWidth="1"/>
    <col min="15873" max="15873" width="15.7265625" style="14" bestFit="1" customWidth="1"/>
    <col min="15874" max="15874" width="18.54296875" style="14" customWidth="1"/>
    <col min="15875" max="15875" width="14.81640625" style="14" customWidth="1"/>
    <col min="15876" max="15876" width="13.81640625" style="14" bestFit="1" customWidth="1"/>
    <col min="15877" max="15877" width="17.7265625" style="14" customWidth="1"/>
    <col min="15878" max="15878" width="20.81640625" style="14" bestFit="1" customWidth="1"/>
    <col min="15879" max="15879" width="19.7265625" style="14" bestFit="1" customWidth="1"/>
    <col min="15880" max="15880" width="9.1796875" style="14"/>
    <col min="15881" max="15881" width="56.81640625" style="14" customWidth="1"/>
    <col min="15882" max="16127" width="9.1796875" style="14"/>
    <col min="16128" max="16128" width="65.54296875" style="14" bestFit="1" customWidth="1"/>
    <col min="16129" max="16129" width="15.7265625" style="14" bestFit="1" customWidth="1"/>
    <col min="16130" max="16130" width="18.54296875" style="14" customWidth="1"/>
    <col min="16131" max="16131" width="14.81640625" style="14" customWidth="1"/>
    <col min="16132" max="16132" width="13.81640625" style="14" bestFit="1" customWidth="1"/>
    <col min="16133" max="16133" width="17.7265625" style="14" customWidth="1"/>
    <col min="16134" max="16134" width="20.81640625" style="14" bestFit="1" customWidth="1"/>
    <col min="16135" max="16135" width="19.7265625" style="14" bestFit="1" customWidth="1"/>
    <col min="16136" max="16136" width="9.1796875" style="14"/>
    <col min="16137" max="16137" width="56.81640625" style="14" customWidth="1"/>
    <col min="16138" max="16384" width="9.1796875" style="14"/>
  </cols>
  <sheetData>
    <row r="1" spans="1:8" ht="66.75" customHeight="1" x14ac:dyDescent="0.35">
      <c r="A1" s="180" t="s">
        <v>158</v>
      </c>
      <c r="B1" s="180"/>
      <c r="C1" s="180"/>
      <c r="D1" s="180"/>
      <c r="E1" s="180"/>
      <c r="F1" s="180"/>
      <c r="G1" s="180"/>
      <c r="H1" s="180"/>
    </row>
    <row r="2" spans="1:8" ht="33.75" customHeight="1" x14ac:dyDescent="0.35">
      <c r="A2" s="43" t="s">
        <v>78</v>
      </c>
      <c r="B2" s="181">
        <f>'Basic Info'!B1</f>
        <v>0</v>
      </c>
      <c r="C2" s="181"/>
      <c r="D2" s="181"/>
      <c r="E2" s="121" t="s">
        <v>79</v>
      </c>
      <c r="F2" s="182">
        <f>'Basic Info'!B3</f>
        <v>0</v>
      </c>
      <c r="G2" s="182"/>
      <c r="H2" s="182"/>
    </row>
    <row r="3" spans="1:8" x14ac:dyDescent="0.35">
      <c r="A3" s="43" t="s">
        <v>55</v>
      </c>
      <c r="B3" s="183">
        <f>'Basic Info'!B2</f>
        <v>0</v>
      </c>
      <c r="C3" s="183"/>
      <c r="D3" s="183"/>
      <c r="E3" s="42"/>
      <c r="F3" s="42"/>
      <c r="G3" s="42"/>
      <c r="H3" s="42"/>
    </row>
    <row r="4" spans="1:8" x14ac:dyDescent="0.35">
      <c r="A4" s="43"/>
      <c r="B4" s="44"/>
      <c r="C4" s="44"/>
      <c r="D4" s="44"/>
      <c r="E4" s="42"/>
      <c r="F4" s="42"/>
      <c r="G4" s="42"/>
      <c r="H4" s="42"/>
    </row>
    <row r="5" spans="1:8" s="16" customFormat="1" ht="43.5" x14ac:dyDescent="0.35">
      <c r="A5" s="15" t="s">
        <v>80</v>
      </c>
      <c r="B5" s="15" t="s">
        <v>81</v>
      </c>
      <c r="C5" s="15" t="s">
        <v>82</v>
      </c>
      <c r="D5" s="15" t="s">
        <v>83</v>
      </c>
      <c r="E5" s="15" t="s">
        <v>84</v>
      </c>
      <c r="F5" s="15" t="s">
        <v>83</v>
      </c>
      <c r="G5" s="15" t="s">
        <v>84</v>
      </c>
      <c r="H5" s="15" t="s">
        <v>40</v>
      </c>
    </row>
    <row r="6" spans="1:8" s="16" customFormat="1" ht="23.5" x14ac:dyDescent="0.35">
      <c r="A6" s="179" t="s">
        <v>85</v>
      </c>
      <c r="B6" s="179"/>
      <c r="C6" s="179"/>
      <c r="D6" s="179"/>
      <c r="E6" s="179"/>
      <c r="F6" s="179"/>
      <c r="G6" s="179"/>
      <c r="H6" s="179"/>
    </row>
    <row r="7" spans="1:8" s="16" customFormat="1" x14ac:dyDescent="0.35">
      <c r="A7" s="18" t="s">
        <v>144</v>
      </c>
      <c r="B7" s="50"/>
      <c r="C7" s="18" t="s">
        <v>145</v>
      </c>
      <c r="D7" s="18">
        <v>12</v>
      </c>
      <c r="E7" s="18" t="s">
        <v>89</v>
      </c>
      <c r="F7" s="18"/>
      <c r="G7" s="18"/>
      <c r="H7" s="21">
        <f>B7*D7</f>
        <v>0</v>
      </c>
    </row>
    <row r="8" spans="1:8" s="16" customFormat="1" x14ac:dyDescent="0.35">
      <c r="A8" s="51" t="s">
        <v>143</v>
      </c>
      <c r="B8" s="52"/>
      <c r="C8" s="51"/>
      <c r="D8" s="53"/>
      <c r="E8" s="51"/>
      <c r="F8" s="51"/>
      <c r="G8" s="51"/>
      <c r="H8" s="54"/>
    </row>
    <row r="9" spans="1:8" s="16" customFormat="1" x14ac:dyDescent="0.35">
      <c r="A9" s="18" t="s">
        <v>86</v>
      </c>
      <c r="B9" s="50"/>
      <c r="C9" s="18" t="s">
        <v>87</v>
      </c>
      <c r="D9" s="20"/>
      <c r="E9" s="18" t="s">
        <v>88</v>
      </c>
      <c r="F9" s="18">
        <v>12</v>
      </c>
      <c r="G9" s="18" t="s">
        <v>89</v>
      </c>
      <c r="H9" s="21">
        <f>+F9*D9*B9</f>
        <v>0</v>
      </c>
    </row>
    <row r="10" spans="1:8" s="16" customFormat="1" x14ac:dyDescent="0.35">
      <c r="A10" s="18" t="s">
        <v>137</v>
      </c>
      <c r="B10" s="50"/>
      <c r="C10" s="18" t="s">
        <v>87</v>
      </c>
      <c r="D10" s="20"/>
      <c r="E10" s="18" t="s">
        <v>88</v>
      </c>
      <c r="F10" s="18">
        <v>12</v>
      </c>
      <c r="G10" s="18" t="s">
        <v>89</v>
      </c>
      <c r="H10" s="21">
        <f>+F10*D10*B10</f>
        <v>0</v>
      </c>
    </row>
    <row r="11" spans="1:8" s="16" customFormat="1" x14ac:dyDescent="0.35">
      <c r="A11" s="18" t="s">
        <v>90</v>
      </c>
      <c r="B11" s="50"/>
      <c r="C11" s="18" t="s">
        <v>87</v>
      </c>
      <c r="D11" s="20"/>
      <c r="E11" s="18" t="s">
        <v>88</v>
      </c>
      <c r="F11" s="18">
        <v>12</v>
      </c>
      <c r="G11" s="18" t="s">
        <v>89</v>
      </c>
      <c r="H11" s="21">
        <f t="shared" ref="H11:H16" si="0">+F11*D11*B11</f>
        <v>0</v>
      </c>
    </row>
    <row r="12" spans="1:8" s="16" customFormat="1" x14ac:dyDescent="0.35">
      <c r="A12" s="18" t="s">
        <v>91</v>
      </c>
      <c r="B12" s="50"/>
      <c r="C12" s="18" t="s">
        <v>87</v>
      </c>
      <c r="D12" s="20"/>
      <c r="E12" s="18" t="s">
        <v>88</v>
      </c>
      <c r="F12" s="18">
        <v>12</v>
      </c>
      <c r="G12" s="18" t="s">
        <v>89</v>
      </c>
      <c r="H12" s="21">
        <f t="shared" si="0"/>
        <v>0</v>
      </c>
    </row>
    <row r="13" spans="1:8" s="16" customFormat="1" x14ac:dyDescent="0.35">
      <c r="A13" s="18" t="s">
        <v>92</v>
      </c>
      <c r="B13" s="50"/>
      <c r="C13" s="18" t="s">
        <v>87</v>
      </c>
      <c r="D13" s="20"/>
      <c r="E13" s="18" t="s">
        <v>88</v>
      </c>
      <c r="F13" s="18">
        <v>12</v>
      </c>
      <c r="G13" s="18" t="s">
        <v>89</v>
      </c>
      <c r="H13" s="21">
        <f t="shared" si="0"/>
        <v>0</v>
      </c>
    </row>
    <row r="14" spans="1:8" x14ac:dyDescent="0.35">
      <c r="A14" s="18" t="s">
        <v>93</v>
      </c>
      <c r="B14" s="50"/>
      <c r="C14" s="18" t="s">
        <v>87</v>
      </c>
      <c r="D14" s="20"/>
      <c r="E14" s="18" t="s">
        <v>88</v>
      </c>
      <c r="F14" s="18">
        <v>12</v>
      </c>
      <c r="G14" s="18" t="s">
        <v>89</v>
      </c>
      <c r="H14" s="21">
        <f t="shared" si="0"/>
        <v>0</v>
      </c>
    </row>
    <row r="15" spans="1:8" x14ac:dyDescent="0.35">
      <c r="A15" s="18" t="s">
        <v>94</v>
      </c>
      <c r="B15" s="50"/>
      <c r="C15" s="18" t="s">
        <v>87</v>
      </c>
      <c r="D15" s="20"/>
      <c r="E15" s="18" t="s">
        <v>88</v>
      </c>
      <c r="F15" s="18">
        <v>12</v>
      </c>
      <c r="G15" s="18" t="s">
        <v>89</v>
      </c>
      <c r="H15" s="21">
        <f t="shared" si="0"/>
        <v>0</v>
      </c>
    </row>
    <row r="16" spans="1:8" x14ac:dyDescent="0.35">
      <c r="A16" s="18" t="s">
        <v>95</v>
      </c>
      <c r="B16" s="50"/>
      <c r="C16" s="18" t="s">
        <v>87</v>
      </c>
      <c r="D16" s="20"/>
      <c r="E16" s="18" t="s">
        <v>88</v>
      </c>
      <c r="F16" s="18">
        <v>12</v>
      </c>
      <c r="G16" s="18" t="s">
        <v>89</v>
      </c>
      <c r="H16" s="21">
        <f t="shared" si="0"/>
        <v>0</v>
      </c>
    </row>
    <row r="17" spans="1:10" ht="19" thickBot="1" x14ac:dyDescent="0.5">
      <c r="A17" s="175" t="s">
        <v>142</v>
      </c>
      <c r="B17" s="175"/>
      <c r="C17" s="175"/>
      <c r="D17" s="175"/>
      <c r="E17" s="175"/>
      <c r="F17" s="175"/>
      <c r="G17" s="49"/>
      <c r="H17" s="35">
        <f>SUM(H7:H16)</f>
        <v>0</v>
      </c>
    </row>
    <row r="18" spans="1:10" ht="15" customHeight="1" x14ac:dyDescent="0.35">
      <c r="A18" s="38"/>
      <c r="B18" s="39"/>
      <c r="C18" s="38"/>
      <c r="D18" s="38"/>
      <c r="E18" s="38"/>
      <c r="F18" s="38"/>
      <c r="G18" s="38"/>
      <c r="H18" s="40"/>
    </row>
    <row r="19" spans="1:10" ht="23.5" x14ac:dyDescent="0.35">
      <c r="A19" s="179" t="s">
        <v>5</v>
      </c>
      <c r="B19" s="179"/>
      <c r="C19" s="179"/>
      <c r="D19" s="179"/>
      <c r="E19" s="179"/>
      <c r="F19" s="179"/>
      <c r="G19" s="179"/>
      <c r="H19" s="179"/>
    </row>
    <row r="20" spans="1:10" ht="15" customHeight="1" x14ac:dyDescent="0.35">
      <c r="A20" s="18" t="s">
        <v>86</v>
      </c>
      <c r="B20" s="19">
        <f>B21*0.75</f>
        <v>687.75</v>
      </c>
      <c r="C20" s="18" t="s">
        <v>87</v>
      </c>
      <c r="D20" s="20"/>
      <c r="E20" s="18" t="s">
        <v>88</v>
      </c>
      <c r="F20" s="18">
        <v>12</v>
      </c>
      <c r="G20" s="18" t="s">
        <v>89</v>
      </c>
      <c r="H20" s="21">
        <f>+F20*D20*B20</f>
        <v>0</v>
      </c>
    </row>
    <row r="21" spans="1:10" ht="15" customHeight="1" x14ac:dyDescent="0.35">
      <c r="A21" s="18" t="s">
        <v>137</v>
      </c>
      <c r="B21" s="19">
        <v>917</v>
      </c>
      <c r="C21" s="18" t="s">
        <v>87</v>
      </c>
      <c r="D21" s="20"/>
      <c r="E21" s="18" t="s">
        <v>88</v>
      </c>
      <c r="F21" s="18">
        <v>12</v>
      </c>
      <c r="G21" s="18" t="s">
        <v>89</v>
      </c>
      <c r="H21" s="21">
        <f>+F21*D21*B21</f>
        <v>0</v>
      </c>
    </row>
    <row r="22" spans="1:10" ht="15" customHeight="1" x14ac:dyDescent="0.35">
      <c r="A22" s="18" t="s">
        <v>90</v>
      </c>
      <c r="B22" s="19">
        <v>1115</v>
      </c>
      <c r="C22" s="18" t="s">
        <v>87</v>
      </c>
      <c r="D22" s="20"/>
      <c r="E22" s="18" t="s">
        <v>88</v>
      </c>
      <c r="F22" s="18">
        <v>12</v>
      </c>
      <c r="G22" s="18" t="s">
        <v>89</v>
      </c>
      <c r="H22" s="21">
        <f t="shared" ref="H22:H27" si="1">+F22*D22*B22</f>
        <v>0</v>
      </c>
    </row>
    <row r="23" spans="1:10" ht="15" customHeight="1" x14ac:dyDescent="0.35">
      <c r="A23" s="18" t="s">
        <v>91</v>
      </c>
      <c r="B23" s="19">
        <v>1384</v>
      </c>
      <c r="C23" s="18" t="s">
        <v>87</v>
      </c>
      <c r="D23" s="20"/>
      <c r="E23" s="18" t="s">
        <v>88</v>
      </c>
      <c r="F23" s="18">
        <v>12</v>
      </c>
      <c r="G23" s="18" t="s">
        <v>89</v>
      </c>
      <c r="H23" s="21">
        <f t="shared" si="1"/>
        <v>0</v>
      </c>
    </row>
    <row r="24" spans="1:10" ht="15" customHeight="1" x14ac:dyDescent="0.35">
      <c r="A24" s="18" t="s">
        <v>92</v>
      </c>
      <c r="B24" s="19">
        <v>1793</v>
      </c>
      <c r="C24" s="18" t="s">
        <v>87</v>
      </c>
      <c r="D24" s="20"/>
      <c r="E24" s="18" t="s">
        <v>88</v>
      </c>
      <c r="F24" s="18">
        <v>12</v>
      </c>
      <c r="G24" s="18" t="s">
        <v>89</v>
      </c>
      <c r="H24" s="21">
        <f t="shared" si="1"/>
        <v>0</v>
      </c>
    </row>
    <row r="25" spans="1:10" ht="15" customHeight="1" x14ac:dyDescent="0.35">
      <c r="A25" s="18" t="s">
        <v>93</v>
      </c>
      <c r="B25" s="19">
        <v>2053</v>
      </c>
      <c r="C25" s="18" t="s">
        <v>87</v>
      </c>
      <c r="D25" s="20"/>
      <c r="E25" s="18" t="s">
        <v>88</v>
      </c>
      <c r="F25" s="18">
        <v>12</v>
      </c>
      <c r="G25" s="18" t="s">
        <v>89</v>
      </c>
      <c r="H25" s="21">
        <f t="shared" si="1"/>
        <v>0</v>
      </c>
    </row>
    <row r="26" spans="1:10" ht="15" customHeight="1" x14ac:dyDescent="0.35">
      <c r="A26" s="18" t="s">
        <v>94</v>
      </c>
      <c r="B26" s="19">
        <f>B25*1.15</f>
        <v>2360.9499999999998</v>
      </c>
      <c r="C26" s="18" t="s">
        <v>87</v>
      </c>
      <c r="D26" s="20"/>
      <c r="E26" s="18" t="s">
        <v>88</v>
      </c>
      <c r="F26" s="18">
        <v>12</v>
      </c>
      <c r="G26" s="18" t="s">
        <v>89</v>
      </c>
      <c r="H26" s="21">
        <f t="shared" si="1"/>
        <v>0</v>
      </c>
    </row>
    <row r="27" spans="1:10" ht="15" customHeight="1" x14ac:dyDescent="0.35">
      <c r="A27" s="18" t="s">
        <v>95</v>
      </c>
      <c r="B27" s="19">
        <f>B25*1.3</f>
        <v>2668.9</v>
      </c>
      <c r="C27" s="18" t="s">
        <v>87</v>
      </c>
      <c r="D27" s="20"/>
      <c r="E27" s="18" t="s">
        <v>88</v>
      </c>
      <c r="F27" s="18">
        <v>12</v>
      </c>
      <c r="G27" s="18" t="s">
        <v>89</v>
      </c>
      <c r="H27" s="21">
        <f t="shared" si="1"/>
        <v>0</v>
      </c>
    </row>
    <row r="28" spans="1:10" ht="19" thickBot="1" x14ac:dyDescent="0.5">
      <c r="A28" s="175" t="s">
        <v>96</v>
      </c>
      <c r="B28" s="175"/>
      <c r="C28" s="175"/>
      <c r="D28" s="175"/>
      <c r="E28" s="175"/>
      <c r="F28" s="175"/>
      <c r="G28" s="49"/>
      <c r="H28" s="35">
        <f>SUM(H20:H27)</f>
        <v>0</v>
      </c>
    </row>
    <row r="29" spans="1:10" ht="18.5" x14ac:dyDescent="0.45">
      <c r="A29" s="36"/>
      <c r="B29" s="36"/>
      <c r="C29" s="36"/>
      <c r="D29" s="36"/>
      <c r="E29" s="36"/>
      <c r="F29" s="36"/>
      <c r="G29" s="36"/>
      <c r="H29" s="37"/>
      <c r="I29" s="132"/>
      <c r="J29" s="132"/>
    </row>
    <row r="30" spans="1:10" ht="23.5" x14ac:dyDescent="0.35">
      <c r="A30" s="176" t="s">
        <v>41</v>
      </c>
      <c r="B30" s="176"/>
      <c r="C30" s="176"/>
      <c r="D30" s="176"/>
      <c r="E30" s="176"/>
      <c r="F30" s="176"/>
      <c r="G30" s="176"/>
      <c r="H30" s="176"/>
      <c r="J30" s="132"/>
    </row>
    <row r="31" spans="1:10" x14ac:dyDescent="0.35">
      <c r="A31" s="184" t="s">
        <v>97</v>
      </c>
      <c r="B31" s="184"/>
      <c r="C31" s="184"/>
      <c r="D31" s="184"/>
      <c r="E31" s="184"/>
      <c r="F31" s="184"/>
      <c r="G31" s="184"/>
      <c r="H31" s="184"/>
      <c r="J31" s="132"/>
    </row>
    <row r="32" spans="1:10" x14ac:dyDescent="0.35">
      <c r="A32" s="47" t="s">
        <v>138</v>
      </c>
      <c r="B32" s="48">
        <v>152000</v>
      </c>
      <c r="C32" s="47" t="s">
        <v>139</v>
      </c>
      <c r="D32" s="47"/>
      <c r="E32" s="47"/>
      <c r="F32" s="47"/>
      <c r="G32" s="47"/>
      <c r="H32" s="17">
        <f>+ROUND(IF(ISBLANK(B32),0,(IF(ISBLANK(D32),B32,IF(ISBLANK(F32),D32*B32,F32*D32*B32)))),0)</f>
        <v>152000</v>
      </c>
    </row>
    <row r="33" spans="1:8" x14ac:dyDescent="0.35">
      <c r="A33" s="47"/>
      <c r="B33" s="48"/>
      <c r="C33" s="47"/>
      <c r="D33" s="47"/>
      <c r="E33" s="47"/>
      <c r="F33" s="47"/>
      <c r="G33" s="47"/>
      <c r="H33" s="17">
        <f t="shared" ref="H33:H36" si="2">+ROUND(IF(ISBLANK(B33),0,(IF(ISBLANK(D33),B33,IF(ISBLANK(F33),D33*B33,F33*D33*B33)))),0)</f>
        <v>0</v>
      </c>
    </row>
    <row r="34" spans="1:8" x14ac:dyDescent="0.35">
      <c r="A34" s="47"/>
      <c r="B34" s="48"/>
      <c r="C34" s="47"/>
      <c r="D34" s="47"/>
      <c r="E34" s="47"/>
      <c r="F34" s="47"/>
      <c r="G34" s="47"/>
      <c r="H34" s="17">
        <f t="shared" si="2"/>
        <v>0</v>
      </c>
    </row>
    <row r="35" spans="1:8" x14ac:dyDescent="0.35">
      <c r="A35" s="47"/>
      <c r="B35" s="48"/>
      <c r="C35" s="47"/>
      <c r="D35" s="47"/>
      <c r="E35" s="47"/>
      <c r="F35" s="47"/>
      <c r="G35" s="47"/>
      <c r="H35" s="17">
        <f t="shared" si="2"/>
        <v>0</v>
      </c>
    </row>
    <row r="36" spans="1:8" ht="15" thickBot="1" x14ac:dyDescent="0.4">
      <c r="A36" s="47"/>
      <c r="B36" s="48"/>
      <c r="C36" s="47"/>
      <c r="D36" s="47"/>
      <c r="E36" s="47"/>
      <c r="F36" s="47"/>
      <c r="G36" s="47"/>
      <c r="H36" s="17">
        <f t="shared" si="2"/>
        <v>0</v>
      </c>
    </row>
    <row r="37" spans="1:8" ht="15" thickTop="1" x14ac:dyDescent="0.35">
      <c r="A37" s="45" t="str">
        <f>+"Subtotal " &amp; A31</f>
        <v>Subtotal Annual Assessment of Service Needs</v>
      </c>
      <c r="B37" s="45"/>
      <c r="C37" s="45"/>
      <c r="D37" s="45"/>
      <c r="E37" s="45"/>
      <c r="F37" s="45"/>
      <c r="G37" s="45"/>
      <c r="H37" s="46">
        <f>SUM(H32:H36)</f>
        <v>152000</v>
      </c>
    </row>
    <row r="38" spans="1:8" x14ac:dyDescent="0.35">
      <c r="A38" s="173" t="s">
        <v>98</v>
      </c>
      <c r="B38" s="173"/>
      <c r="C38" s="173"/>
      <c r="D38" s="173"/>
      <c r="E38" s="173"/>
      <c r="F38" s="173"/>
      <c r="G38" s="173"/>
      <c r="H38" s="174"/>
    </row>
    <row r="39" spans="1:8" x14ac:dyDescent="0.35">
      <c r="A39" s="23" t="s">
        <v>140</v>
      </c>
      <c r="B39" s="48">
        <v>500</v>
      </c>
      <c r="C39" s="23" t="s">
        <v>152</v>
      </c>
      <c r="D39" s="23">
        <v>10</v>
      </c>
      <c r="E39" s="23" t="s">
        <v>141</v>
      </c>
      <c r="F39" s="23"/>
      <c r="G39" s="23"/>
      <c r="H39" s="17">
        <f>+ROUND(IF(ISBLANK(B39),0,(IF(ISBLANK(D39),B39,IF(ISBLANK(F39),D39*B39,F39*D39*B39)))),0)</f>
        <v>5000</v>
      </c>
    </row>
    <row r="40" spans="1:8" x14ac:dyDescent="0.35">
      <c r="A40" s="23"/>
      <c r="B40" s="24"/>
      <c r="C40" s="23"/>
      <c r="D40" s="23"/>
      <c r="E40" s="23"/>
      <c r="F40" s="23"/>
      <c r="G40" s="23"/>
      <c r="H40" s="17">
        <f t="shared" ref="H40:H43" si="3">+ROUND(IF(ISBLANK(B40),0,(IF(ISBLANK(D40),B40,IF(ISBLANK(F40),D40*B40,F40*D40*B40)))),0)</f>
        <v>0</v>
      </c>
    </row>
    <row r="41" spans="1:8" x14ac:dyDescent="0.35">
      <c r="A41" s="23"/>
      <c r="B41" s="24"/>
      <c r="C41" s="23"/>
      <c r="D41" s="23"/>
      <c r="E41" s="23"/>
      <c r="F41" s="23"/>
      <c r="G41" s="23"/>
      <c r="H41" s="17">
        <f t="shared" si="3"/>
        <v>0</v>
      </c>
    </row>
    <row r="42" spans="1:8" x14ac:dyDescent="0.35">
      <c r="A42" s="23"/>
      <c r="B42" s="24"/>
      <c r="C42" s="23"/>
      <c r="D42" s="23"/>
      <c r="E42" s="23"/>
      <c r="F42" s="23"/>
      <c r="G42" s="23"/>
      <c r="H42" s="17">
        <f t="shared" si="3"/>
        <v>0</v>
      </c>
    </row>
    <row r="43" spans="1:8" ht="15" thickBot="1" x14ac:dyDescent="0.4">
      <c r="A43" s="23"/>
      <c r="B43" s="24"/>
      <c r="C43" s="23"/>
      <c r="D43" s="23"/>
      <c r="E43" s="23"/>
      <c r="F43" s="23"/>
      <c r="G43" s="23"/>
      <c r="H43" s="17">
        <f t="shared" si="3"/>
        <v>0</v>
      </c>
    </row>
    <row r="44" spans="1:8" ht="15" thickTop="1" x14ac:dyDescent="0.35">
      <c r="A44" s="45" t="str">
        <f>+"Subtotal " &amp; A38</f>
        <v>Subtotal Assistance with Moving Costs</v>
      </c>
      <c r="B44" s="45"/>
      <c r="C44" s="45"/>
      <c r="D44" s="45"/>
      <c r="E44" s="45"/>
      <c r="F44" s="45"/>
      <c r="G44" s="45"/>
      <c r="H44" s="46">
        <f>SUBTOTAL(109,H39:H43)</f>
        <v>5000</v>
      </c>
    </row>
    <row r="45" spans="1:8" x14ac:dyDescent="0.35">
      <c r="A45" s="173" t="s">
        <v>99</v>
      </c>
      <c r="B45" s="173"/>
      <c r="C45" s="173"/>
      <c r="D45" s="173"/>
      <c r="E45" s="173"/>
      <c r="F45" s="173"/>
      <c r="G45" s="173"/>
      <c r="H45" s="174"/>
    </row>
    <row r="46" spans="1:8" x14ac:dyDescent="0.35">
      <c r="A46" s="23"/>
      <c r="B46" s="24"/>
      <c r="C46" s="23"/>
      <c r="D46" s="23"/>
      <c r="E46" s="23"/>
      <c r="F46" s="23"/>
      <c r="G46" s="23"/>
      <c r="H46" s="17">
        <f>+ROUND(IF(ISBLANK(B46),0,(IF(ISBLANK(D46),B46,IF(ISBLANK(F46),D46*B46,F46*D46*B46)))),0)</f>
        <v>0</v>
      </c>
    </row>
    <row r="47" spans="1:8" x14ac:dyDescent="0.35">
      <c r="A47" s="23"/>
      <c r="B47" s="24"/>
      <c r="C47" s="23"/>
      <c r="D47" s="23"/>
      <c r="E47" s="23"/>
      <c r="F47" s="23"/>
      <c r="G47" s="23"/>
      <c r="H47" s="17">
        <f t="shared" ref="H47:H50" si="4">+ROUND(IF(ISBLANK(B47),0,(IF(ISBLANK(D47),B47,IF(ISBLANK(F47),D47*B47,F47*D47*B47)))),0)</f>
        <v>0</v>
      </c>
    </row>
    <row r="48" spans="1:8" x14ac:dyDescent="0.35">
      <c r="A48" s="23"/>
      <c r="B48" s="24"/>
      <c r="C48" s="23"/>
      <c r="D48" s="23"/>
      <c r="E48" s="23"/>
      <c r="F48" s="23"/>
      <c r="G48" s="23"/>
      <c r="H48" s="17">
        <f t="shared" si="4"/>
        <v>0</v>
      </c>
    </row>
    <row r="49" spans="1:8" x14ac:dyDescent="0.35">
      <c r="A49" s="23"/>
      <c r="B49" s="24"/>
      <c r="C49" s="23"/>
      <c r="D49" s="23"/>
      <c r="E49" s="23"/>
      <c r="F49" s="23"/>
      <c r="G49" s="23"/>
      <c r="H49" s="17">
        <f t="shared" si="4"/>
        <v>0</v>
      </c>
    </row>
    <row r="50" spans="1:8" ht="15" thickBot="1" x14ac:dyDescent="0.4">
      <c r="A50" s="23"/>
      <c r="B50" s="24"/>
      <c r="C50" s="23"/>
      <c r="D50" s="23"/>
      <c r="E50" s="23"/>
      <c r="F50" s="23"/>
      <c r="G50" s="23"/>
      <c r="H50" s="17">
        <f t="shared" si="4"/>
        <v>0</v>
      </c>
    </row>
    <row r="51" spans="1:8" ht="15" thickTop="1" x14ac:dyDescent="0.35">
      <c r="A51" s="45" t="str">
        <f>+"Subtotal " &amp; A45</f>
        <v>Subtotal Case Management</v>
      </c>
      <c r="B51" s="45"/>
      <c r="C51" s="45"/>
      <c r="D51" s="45"/>
      <c r="E51" s="45"/>
      <c r="F51" s="45"/>
      <c r="G51" s="45"/>
      <c r="H51" s="46">
        <f>SUBTOTAL(109,H46:H50)</f>
        <v>0</v>
      </c>
    </row>
    <row r="52" spans="1:8" x14ac:dyDescent="0.35">
      <c r="A52" s="173" t="s">
        <v>100</v>
      </c>
      <c r="B52" s="173"/>
      <c r="C52" s="173"/>
      <c r="D52" s="173"/>
      <c r="E52" s="173"/>
      <c r="F52" s="173"/>
      <c r="G52" s="173"/>
      <c r="H52" s="174"/>
    </row>
    <row r="53" spans="1:8" x14ac:dyDescent="0.35">
      <c r="A53" s="23"/>
      <c r="B53" s="24"/>
      <c r="C53" s="23"/>
      <c r="D53" s="23"/>
      <c r="E53" s="23"/>
      <c r="F53" s="23"/>
      <c r="G53" s="23"/>
      <c r="H53" s="17">
        <f>+ROUND(IF(ISBLANK(B53),0,(IF(ISBLANK(D53),B53,IF(ISBLANK(F53),D53*B53,F53*D53*B53)))),0)</f>
        <v>0</v>
      </c>
    </row>
    <row r="54" spans="1:8" x14ac:dyDescent="0.35">
      <c r="A54" s="23"/>
      <c r="B54" s="24"/>
      <c r="C54" s="23"/>
      <c r="D54" s="23"/>
      <c r="E54" s="23"/>
      <c r="F54" s="23"/>
      <c r="G54" s="23"/>
      <c r="H54" s="17">
        <f t="shared" ref="H54:H57" si="5">+ROUND(IF(ISBLANK(B54),0,(IF(ISBLANK(D54),B54,IF(ISBLANK(F54),D54*B54,F54*D54*B54)))),0)</f>
        <v>0</v>
      </c>
    </row>
    <row r="55" spans="1:8" x14ac:dyDescent="0.35">
      <c r="A55" s="23"/>
      <c r="B55" s="24"/>
      <c r="C55" s="23"/>
      <c r="D55" s="23"/>
      <c r="E55" s="23"/>
      <c r="F55" s="23"/>
      <c r="G55" s="23"/>
      <c r="H55" s="17">
        <f t="shared" si="5"/>
        <v>0</v>
      </c>
    </row>
    <row r="56" spans="1:8" x14ac:dyDescent="0.35">
      <c r="A56" s="23"/>
      <c r="B56" s="24"/>
      <c r="C56" s="23"/>
      <c r="D56" s="23"/>
      <c r="E56" s="23"/>
      <c r="F56" s="23"/>
      <c r="G56" s="23"/>
      <c r="H56" s="17">
        <f t="shared" si="5"/>
        <v>0</v>
      </c>
    </row>
    <row r="57" spans="1:8" ht="15" thickBot="1" x14ac:dyDescent="0.4">
      <c r="A57" s="23"/>
      <c r="B57" s="24"/>
      <c r="C57" s="23"/>
      <c r="D57" s="23"/>
      <c r="E57" s="23"/>
      <c r="F57" s="23"/>
      <c r="G57" s="23"/>
      <c r="H57" s="17">
        <f t="shared" si="5"/>
        <v>0</v>
      </c>
    </row>
    <row r="58" spans="1:8" ht="15" thickTop="1" x14ac:dyDescent="0.35">
      <c r="A58" s="45" t="str">
        <f>+"Subtotal " &amp; A52</f>
        <v>Subtotal Child Care</v>
      </c>
      <c r="B58" s="45"/>
      <c r="C58" s="45"/>
      <c r="D58" s="45"/>
      <c r="E58" s="45"/>
      <c r="F58" s="45"/>
      <c r="G58" s="45"/>
      <c r="H58" s="46">
        <f>SUBTOTAL(109,H53:H57)</f>
        <v>0</v>
      </c>
    </row>
    <row r="59" spans="1:8" x14ac:dyDescent="0.35">
      <c r="A59" s="173" t="s">
        <v>101</v>
      </c>
      <c r="B59" s="173"/>
      <c r="C59" s="173"/>
      <c r="D59" s="173"/>
      <c r="E59" s="173"/>
      <c r="F59" s="173"/>
      <c r="G59" s="173"/>
      <c r="H59" s="174"/>
    </row>
    <row r="60" spans="1:8" x14ac:dyDescent="0.35">
      <c r="A60" s="23"/>
      <c r="B60" s="24"/>
      <c r="C60" s="23"/>
      <c r="D60" s="23"/>
      <c r="E60" s="23"/>
      <c r="F60" s="23"/>
      <c r="G60" s="23"/>
      <c r="H60" s="17">
        <f>+ROUND(IF(ISBLANK(B60),0,(IF(ISBLANK(D60),B60,IF(ISBLANK(F60),D60*B60,F60*D60*B60)))),0)</f>
        <v>0</v>
      </c>
    </row>
    <row r="61" spans="1:8" x14ac:dyDescent="0.35">
      <c r="A61" s="23"/>
      <c r="B61" s="24"/>
      <c r="C61" s="23"/>
      <c r="D61" s="23"/>
      <c r="E61" s="23"/>
      <c r="F61" s="23"/>
      <c r="G61" s="23"/>
      <c r="H61" s="17">
        <f t="shared" ref="H61:H64" si="6">+ROUND(IF(ISBLANK(B61),0,(IF(ISBLANK(D61),B61,IF(ISBLANK(F61),D61*B61,F61*D61*B61)))),0)</f>
        <v>0</v>
      </c>
    </row>
    <row r="62" spans="1:8" x14ac:dyDescent="0.35">
      <c r="A62" s="23"/>
      <c r="B62" s="24"/>
      <c r="C62" s="23"/>
      <c r="D62" s="23"/>
      <c r="E62" s="23"/>
      <c r="F62" s="23"/>
      <c r="G62" s="23"/>
      <c r="H62" s="17">
        <f t="shared" si="6"/>
        <v>0</v>
      </c>
    </row>
    <row r="63" spans="1:8" x14ac:dyDescent="0.35">
      <c r="A63" s="23"/>
      <c r="B63" s="24"/>
      <c r="C63" s="23"/>
      <c r="D63" s="23"/>
      <c r="E63" s="23"/>
      <c r="F63" s="23"/>
      <c r="G63" s="23"/>
      <c r="H63" s="17">
        <f t="shared" si="6"/>
        <v>0</v>
      </c>
    </row>
    <row r="64" spans="1:8" ht="15" thickBot="1" x14ac:dyDescent="0.4">
      <c r="A64" s="23"/>
      <c r="B64" s="24"/>
      <c r="C64" s="23"/>
      <c r="D64" s="23"/>
      <c r="E64" s="23"/>
      <c r="F64" s="23"/>
      <c r="G64" s="23"/>
      <c r="H64" s="17">
        <f t="shared" si="6"/>
        <v>0</v>
      </c>
    </row>
    <row r="65" spans="1:8" ht="15" thickTop="1" x14ac:dyDescent="0.35">
      <c r="A65" s="45" t="str">
        <f>+"Subtotal " &amp; A59</f>
        <v>Subtotal Education Services</v>
      </c>
      <c r="B65" s="45"/>
      <c r="C65" s="45"/>
      <c r="D65" s="45"/>
      <c r="E65" s="45"/>
      <c r="F65" s="45"/>
      <c r="G65" s="45"/>
      <c r="H65" s="46">
        <f>SUBTOTAL(109,H60:H64)</f>
        <v>0</v>
      </c>
    </row>
    <row r="66" spans="1:8" x14ac:dyDescent="0.35">
      <c r="A66" s="173" t="s">
        <v>102</v>
      </c>
      <c r="B66" s="173"/>
      <c r="C66" s="173"/>
      <c r="D66" s="173"/>
      <c r="E66" s="173"/>
      <c r="F66" s="173"/>
      <c r="G66" s="173"/>
      <c r="H66" s="174"/>
    </row>
    <row r="67" spans="1:8" x14ac:dyDescent="0.35">
      <c r="A67" s="23"/>
      <c r="B67" s="24"/>
      <c r="C67" s="23"/>
      <c r="D67" s="23"/>
      <c r="E67" s="23"/>
      <c r="F67" s="23"/>
      <c r="G67" s="23"/>
      <c r="H67" s="17">
        <f>+ROUND(IF(ISBLANK(B67),0,(IF(ISBLANK(D67),B67,IF(ISBLANK(F67),D67*B67,F67*D67*B67)))),0)</f>
        <v>0</v>
      </c>
    </row>
    <row r="68" spans="1:8" x14ac:dyDescent="0.35">
      <c r="A68" s="23"/>
      <c r="B68" s="24"/>
      <c r="C68" s="23"/>
      <c r="D68" s="23"/>
      <c r="E68" s="23"/>
      <c r="F68" s="23"/>
      <c r="G68" s="23"/>
      <c r="H68" s="17">
        <f t="shared" ref="H68:H71" si="7">+ROUND(IF(ISBLANK(B68),0,(IF(ISBLANK(D68),B68,IF(ISBLANK(F68),D68*B68,F68*D68*B68)))),0)</f>
        <v>0</v>
      </c>
    </row>
    <row r="69" spans="1:8" x14ac:dyDescent="0.35">
      <c r="A69" s="23"/>
      <c r="B69" s="24"/>
      <c r="C69" s="23"/>
      <c r="D69" s="23"/>
      <c r="E69" s="23"/>
      <c r="F69" s="23"/>
      <c r="G69" s="23"/>
      <c r="H69" s="17">
        <f t="shared" si="7"/>
        <v>0</v>
      </c>
    </row>
    <row r="70" spans="1:8" x14ac:dyDescent="0.35">
      <c r="A70" s="23"/>
      <c r="B70" s="24"/>
      <c r="C70" s="23"/>
      <c r="D70" s="23"/>
      <c r="E70" s="23"/>
      <c r="F70" s="23"/>
      <c r="G70" s="23"/>
      <c r="H70" s="17">
        <f t="shared" si="7"/>
        <v>0</v>
      </c>
    </row>
    <row r="71" spans="1:8" ht="15" thickBot="1" x14ac:dyDescent="0.4">
      <c r="A71" s="23"/>
      <c r="B71" s="24"/>
      <c r="C71" s="23"/>
      <c r="D71" s="23"/>
      <c r="E71" s="23"/>
      <c r="F71" s="23"/>
      <c r="G71" s="23"/>
      <c r="H71" s="17">
        <f t="shared" si="7"/>
        <v>0</v>
      </c>
    </row>
    <row r="72" spans="1:8" ht="15" thickTop="1" x14ac:dyDescent="0.35">
      <c r="A72" s="45" t="str">
        <f>+"Subtotal " &amp; A66</f>
        <v>Subtotal Employment Assistance</v>
      </c>
      <c r="B72" s="45"/>
      <c r="C72" s="45"/>
      <c r="D72" s="45"/>
      <c r="E72" s="45"/>
      <c r="F72" s="45"/>
      <c r="G72" s="45"/>
      <c r="H72" s="46">
        <f>SUBTOTAL(109,H67:H71)</f>
        <v>0</v>
      </c>
    </row>
    <row r="73" spans="1:8" x14ac:dyDescent="0.35">
      <c r="A73" s="173" t="s">
        <v>103</v>
      </c>
      <c r="B73" s="173"/>
      <c r="C73" s="173"/>
      <c r="D73" s="173"/>
      <c r="E73" s="173"/>
      <c r="F73" s="173"/>
      <c r="G73" s="173"/>
      <c r="H73" s="174"/>
    </row>
    <row r="74" spans="1:8" x14ac:dyDescent="0.35">
      <c r="A74" s="23"/>
      <c r="B74" s="24"/>
      <c r="C74" s="23"/>
      <c r="D74" s="23"/>
      <c r="E74" s="23"/>
      <c r="F74" s="23"/>
      <c r="G74" s="23"/>
      <c r="H74" s="17">
        <f>+ROUND(IF(ISBLANK(B74),0,(IF(ISBLANK(D74),B74,IF(ISBLANK(F74),D74*B74,F74*D74*B74)))),0)</f>
        <v>0</v>
      </c>
    </row>
    <row r="75" spans="1:8" x14ac:dyDescent="0.35">
      <c r="A75" s="23"/>
      <c r="B75" s="24"/>
      <c r="C75" s="23"/>
      <c r="D75" s="23"/>
      <c r="E75" s="23"/>
      <c r="F75" s="23"/>
      <c r="G75" s="23"/>
      <c r="H75" s="17">
        <f t="shared" ref="H75:H78" si="8">+ROUND(IF(ISBLANK(B75),0,(IF(ISBLANK(D75),B75,IF(ISBLANK(F75),D75*B75,F75*D75*B75)))),0)</f>
        <v>0</v>
      </c>
    </row>
    <row r="76" spans="1:8" x14ac:dyDescent="0.35">
      <c r="A76" s="23"/>
      <c r="B76" s="24"/>
      <c r="C76" s="23"/>
      <c r="D76" s="23"/>
      <c r="E76" s="23"/>
      <c r="F76" s="23"/>
      <c r="G76" s="23"/>
      <c r="H76" s="17">
        <f t="shared" si="8"/>
        <v>0</v>
      </c>
    </row>
    <row r="77" spans="1:8" x14ac:dyDescent="0.35">
      <c r="A77" s="23"/>
      <c r="B77" s="24"/>
      <c r="C77" s="23"/>
      <c r="D77" s="23"/>
      <c r="E77" s="23"/>
      <c r="F77" s="23"/>
      <c r="G77" s="23"/>
      <c r="H77" s="17">
        <f t="shared" si="8"/>
        <v>0</v>
      </c>
    </row>
    <row r="78" spans="1:8" ht="15" thickBot="1" x14ac:dyDescent="0.4">
      <c r="A78" s="23"/>
      <c r="B78" s="24"/>
      <c r="C78" s="23"/>
      <c r="D78" s="23"/>
      <c r="E78" s="23"/>
      <c r="F78" s="23"/>
      <c r="G78" s="23"/>
      <c r="H78" s="17">
        <f t="shared" si="8"/>
        <v>0</v>
      </c>
    </row>
    <row r="79" spans="1:8" ht="15" thickTop="1" x14ac:dyDescent="0.35">
      <c r="A79" s="45" t="str">
        <f>+"Subtotal " &amp; A73</f>
        <v>Subtotal Food</v>
      </c>
      <c r="B79" s="45"/>
      <c r="C79" s="45"/>
      <c r="D79" s="45"/>
      <c r="E79" s="45"/>
      <c r="F79" s="45"/>
      <c r="G79" s="45"/>
      <c r="H79" s="46">
        <f>SUBTOTAL(109,H74:H78)</f>
        <v>0</v>
      </c>
    </row>
    <row r="80" spans="1:8" x14ac:dyDescent="0.35">
      <c r="A80" s="173" t="s">
        <v>104</v>
      </c>
      <c r="B80" s="173"/>
      <c r="C80" s="173"/>
      <c r="D80" s="173"/>
      <c r="E80" s="173"/>
      <c r="F80" s="173"/>
      <c r="G80" s="173"/>
      <c r="H80" s="174"/>
    </row>
    <row r="81" spans="1:8" x14ac:dyDescent="0.35">
      <c r="A81" s="23"/>
      <c r="B81" s="24"/>
      <c r="C81" s="23"/>
      <c r="D81" s="23"/>
      <c r="E81" s="23"/>
      <c r="F81" s="23"/>
      <c r="G81" s="23"/>
      <c r="H81" s="17">
        <f>+ROUND(IF(ISBLANK(B81),0,(IF(ISBLANK(D81),B81,IF(ISBLANK(F81),D81*B81,F81*D81*B81)))),0)</f>
        <v>0</v>
      </c>
    </row>
    <row r="82" spans="1:8" x14ac:dyDescent="0.35">
      <c r="A82" s="23"/>
      <c r="B82" s="24"/>
      <c r="C82" s="23"/>
      <c r="D82" s="23"/>
      <c r="E82" s="23"/>
      <c r="F82" s="23"/>
      <c r="G82" s="23"/>
      <c r="H82" s="17">
        <f t="shared" ref="H82:H85" si="9">+ROUND(IF(ISBLANK(B82),0,(IF(ISBLANK(D82),B82,IF(ISBLANK(F82),D82*B82,F82*D82*B82)))),0)</f>
        <v>0</v>
      </c>
    </row>
    <row r="83" spans="1:8" x14ac:dyDescent="0.35">
      <c r="A83" s="23"/>
      <c r="B83" s="24"/>
      <c r="C83" s="23"/>
      <c r="D83" s="23"/>
      <c r="E83" s="23"/>
      <c r="F83" s="23"/>
      <c r="G83" s="23"/>
      <c r="H83" s="17">
        <f t="shared" si="9"/>
        <v>0</v>
      </c>
    </row>
    <row r="84" spans="1:8" x14ac:dyDescent="0.35">
      <c r="A84" s="23"/>
      <c r="B84" s="24"/>
      <c r="C84" s="23"/>
      <c r="D84" s="23"/>
      <c r="E84" s="23"/>
      <c r="F84" s="23"/>
      <c r="G84" s="23"/>
      <c r="H84" s="17">
        <f t="shared" si="9"/>
        <v>0</v>
      </c>
    </row>
    <row r="85" spans="1:8" ht="15" thickBot="1" x14ac:dyDescent="0.4">
      <c r="A85" s="23"/>
      <c r="B85" s="24"/>
      <c r="C85" s="23"/>
      <c r="D85" s="23"/>
      <c r="E85" s="23"/>
      <c r="F85" s="23"/>
      <c r="G85" s="23"/>
      <c r="H85" s="17">
        <f t="shared" si="9"/>
        <v>0</v>
      </c>
    </row>
    <row r="86" spans="1:8" ht="15" thickTop="1" x14ac:dyDescent="0.35">
      <c r="A86" s="45" t="str">
        <f>+"Subtotal " &amp; A80</f>
        <v>Subtotal Housing/Counseling Services</v>
      </c>
      <c r="B86" s="45"/>
      <c r="C86" s="45"/>
      <c r="D86" s="45"/>
      <c r="E86" s="45"/>
      <c r="F86" s="45"/>
      <c r="G86" s="45"/>
      <c r="H86" s="46">
        <f>SUBTOTAL(109,H81:H85)</f>
        <v>0</v>
      </c>
    </row>
    <row r="87" spans="1:8" x14ac:dyDescent="0.35">
      <c r="A87" s="173" t="s">
        <v>105</v>
      </c>
      <c r="B87" s="173"/>
      <c r="C87" s="173"/>
      <c r="D87" s="173"/>
      <c r="E87" s="173"/>
      <c r="F87" s="173"/>
      <c r="G87" s="173"/>
      <c r="H87" s="174"/>
    </row>
    <row r="88" spans="1:8" x14ac:dyDescent="0.35">
      <c r="A88" s="23"/>
      <c r="B88" s="24"/>
      <c r="C88" s="23"/>
      <c r="D88" s="23"/>
      <c r="E88" s="23"/>
      <c r="F88" s="23"/>
      <c r="G88" s="23"/>
      <c r="H88" s="17">
        <f>+ROUND(IF(ISBLANK(B88),0,(IF(ISBLANK(D88),B88,IF(ISBLANK(F88),D88*B88,F88*D88*B88)))),0)</f>
        <v>0</v>
      </c>
    </row>
    <row r="89" spans="1:8" x14ac:dyDescent="0.35">
      <c r="A89" s="23"/>
      <c r="B89" s="24"/>
      <c r="C89" s="23"/>
      <c r="D89" s="23"/>
      <c r="E89" s="23"/>
      <c r="F89" s="23"/>
      <c r="G89" s="23"/>
      <c r="H89" s="17">
        <f t="shared" ref="H89:H92" si="10">+ROUND(IF(ISBLANK(B89),0,(IF(ISBLANK(D89),B89,IF(ISBLANK(F89),D89*B89,F89*D89*B89)))),0)</f>
        <v>0</v>
      </c>
    </row>
    <row r="90" spans="1:8" ht="14.25" customHeight="1" x14ac:dyDescent="0.35">
      <c r="A90" s="23"/>
      <c r="B90" s="24"/>
      <c r="C90" s="23"/>
      <c r="D90" s="23"/>
      <c r="E90" s="23"/>
      <c r="F90" s="23"/>
      <c r="G90" s="23"/>
      <c r="H90" s="17">
        <f t="shared" si="10"/>
        <v>0</v>
      </c>
    </row>
    <row r="91" spans="1:8" x14ac:dyDescent="0.35">
      <c r="A91" s="23"/>
      <c r="B91" s="24"/>
      <c r="C91" s="23"/>
      <c r="D91" s="23"/>
      <c r="E91" s="23"/>
      <c r="F91" s="23"/>
      <c r="G91" s="23"/>
      <c r="H91" s="17">
        <f t="shared" si="10"/>
        <v>0</v>
      </c>
    </row>
    <row r="92" spans="1:8" ht="15" thickBot="1" x14ac:dyDescent="0.4">
      <c r="A92" s="23"/>
      <c r="B92" s="24"/>
      <c r="C92" s="23"/>
      <c r="D92" s="23"/>
      <c r="E92" s="23"/>
      <c r="F92" s="23"/>
      <c r="G92" s="23"/>
      <c r="H92" s="17">
        <f t="shared" si="10"/>
        <v>0</v>
      </c>
    </row>
    <row r="93" spans="1:8" ht="15" thickTop="1" x14ac:dyDescent="0.35">
      <c r="A93" s="45" t="str">
        <f>+"Subtotal " &amp; A87</f>
        <v>Subtotal Legal Services</v>
      </c>
      <c r="B93" s="45"/>
      <c r="C93" s="45"/>
      <c r="D93" s="45"/>
      <c r="E93" s="45"/>
      <c r="F93" s="45"/>
      <c r="G93" s="45"/>
      <c r="H93" s="46">
        <f>SUBTOTAL(109,H88:H92)</f>
        <v>0</v>
      </c>
    </row>
    <row r="94" spans="1:8" x14ac:dyDescent="0.35">
      <c r="A94" s="173" t="s">
        <v>106</v>
      </c>
      <c r="B94" s="173"/>
      <c r="C94" s="173"/>
      <c r="D94" s="173"/>
      <c r="E94" s="173"/>
      <c r="F94" s="173"/>
      <c r="G94" s="173"/>
      <c r="H94" s="174"/>
    </row>
    <row r="95" spans="1:8" x14ac:dyDescent="0.35">
      <c r="A95" s="23"/>
      <c r="B95" s="24"/>
      <c r="C95" s="23"/>
      <c r="D95" s="23"/>
      <c r="E95" s="23"/>
      <c r="F95" s="23"/>
      <c r="G95" s="23"/>
      <c r="H95" s="17">
        <f>+ROUND(IF(ISBLANK(B95),0,(IF(ISBLANK(D95),B95,IF(ISBLANK(F95),D95*B95,F95*D95*B95)))),0)</f>
        <v>0</v>
      </c>
    </row>
    <row r="96" spans="1:8" x14ac:dyDescent="0.35">
      <c r="A96" s="23"/>
      <c r="B96" s="24"/>
      <c r="C96" s="23"/>
      <c r="D96" s="23"/>
      <c r="E96" s="23"/>
      <c r="F96" s="23"/>
      <c r="G96" s="23"/>
      <c r="H96" s="17">
        <f t="shared" ref="H96:H99" si="11">+ROUND(IF(ISBLANK(B96),0,(IF(ISBLANK(D96),B96,IF(ISBLANK(F96),D96*B96,F96*D96*B96)))),0)</f>
        <v>0</v>
      </c>
    </row>
    <row r="97" spans="1:8" x14ac:dyDescent="0.35">
      <c r="A97" s="23"/>
      <c r="B97" s="24"/>
      <c r="C97" s="23"/>
      <c r="D97" s="23"/>
      <c r="E97" s="23"/>
      <c r="F97" s="23"/>
      <c r="G97" s="23"/>
      <c r="H97" s="17">
        <f t="shared" si="11"/>
        <v>0</v>
      </c>
    </row>
    <row r="98" spans="1:8" x14ac:dyDescent="0.35">
      <c r="A98" s="23"/>
      <c r="B98" s="24"/>
      <c r="C98" s="23"/>
      <c r="D98" s="23"/>
      <c r="E98" s="23"/>
      <c r="F98" s="23"/>
      <c r="G98" s="23"/>
      <c r="H98" s="17">
        <f t="shared" si="11"/>
        <v>0</v>
      </c>
    </row>
    <row r="99" spans="1:8" ht="15" thickBot="1" x14ac:dyDescent="0.4">
      <c r="A99" s="23"/>
      <c r="B99" s="24"/>
      <c r="C99" s="23"/>
      <c r="D99" s="23"/>
      <c r="E99" s="23"/>
      <c r="F99" s="23"/>
      <c r="G99" s="23"/>
      <c r="H99" s="17">
        <f t="shared" si="11"/>
        <v>0</v>
      </c>
    </row>
    <row r="100" spans="1:8" ht="15" thickTop="1" x14ac:dyDescent="0.35">
      <c r="A100" s="45" t="str">
        <f>+"Subtotal " &amp; A94</f>
        <v>Subtotal Life Skills</v>
      </c>
      <c r="B100" s="45"/>
      <c r="C100" s="45"/>
      <c r="D100" s="45"/>
      <c r="E100" s="45"/>
      <c r="F100" s="45"/>
      <c r="G100" s="45"/>
      <c r="H100" s="46">
        <f>SUBTOTAL(109,H95:H99)</f>
        <v>0</v>
      </c>
    </row>
    <row r="101" spans="1:8" x14ac:dyDescent="0.35">
      <c r="A101" s="173" t="s">
        <v>107</v>
      </c>
      <c r="B101" s="173"/>
      <c r="C101" s="173"/>
      <c r="D101" s="173"/>
      <c r="E101" s="173"/>
      <c r="F101" s="173"/>
      <c r="G101" s="173"/>
      <c r="H101" s="174"/>
    </row>
    <row r="102" spans="1:8" x14ac:dyDescent="0.35">
      <c r="A102" s="23"/>
      <c r="B102" s="24"/>
      <c r="C102" s="23"/>
      <c r="D102" s="23"/>
      <c r="E102" s="23"/>
      <c r="F102" s="23"/>
      <c r="G102" s="23"/>
      <c r="H102" s="17">
        <f>+ROUND(IF(ISBLANK(B102),0,(IF(ISBLANK(D102),B102,IF(ISBLANK(F102),D102*B102,F102*D102*B102)))),0)</f>
        <v>0</v>
      </c>
    </row>
    <row r="103" spans="1:8" x14ac:dyDescent="0.35">
      <c r="A103" s="23"/>
      <c r="B103" s="24"/>
      <c r="C103" s="23"/>
      <c r="D103" s="23"/>
      <c r="E103" s="23"/>
      <c r="F103" s="23"/>
      <c r="G103" s="23"/>
      <c r="H103" s="17">
        <f t="shared" ref="H103:H106" si="12">+ROUND(IF(ISBLANK(B103),0,(IF(ISBLANK(D103),B103,IF(ISBLANK(F103),D103*B103,F103*D103*B103)))),0)</f>
        <v>0</v>
      </c>
    </row>
    <row r="104" spans="1:8" x14ac:dyDescent="0.35">
      <c r="A104" s="23"/>
      <c r="B104" s="24"/>
      <c r="C104" s="23"/>
      <c r="D104" s="23"/>
      <c r="E104" s="23"/>
      <c r="F104" s="23"/>
      <c r="G104" s="23"/>
      <c r="H104" s="17">
        <f t="shared" si="12"/>
        <v>0</v>
      </c>
    </row>
    <row r="105" spans="1:8" x14ac:dyDescent="0.35">
      <c r="A105" s="23"/>
      <c r="B105" s="24"/>
      <c r="C105" s="23"/>
      <c r="D105" s="23"/>
      <c r="E105" s="23"/>
      <c r="F105" s="23"/>
      <c r="G105" s="23"/>
      <c r="H105" s="17">
        <f t="shared" si="12"/>
        <v>0</v>
      </c>
    </row>
    <row r="106" spans="1:8" ht="15" thickBot="1" x14ac:dyDescent="0.4">
      <c r="A106" s="23"/>
      <c r="B106" s="24"/>
      <c r="C106" s="23"/>
      <c r="D106" s="23"/>
      <c r="E106" s="23"/>
      <c r="F106" s="23"/>
      <c r="G106" s="23"/>
      <c r="H106" s="17">
        <f t="shared" si="12"/>
        <v>0</v>
      </c>
    </row>
    <row r="107" spans="1:8" ht="15" thickTop="1" x14ac:dyDescent="0.35">
      <c r="A107" s="45" t="str">
        <f>+"Subtotal " &amp; A101</f>
        <v>Subtotal Mental Health Services</v>
      </c>
      <c r="B107" s="45"/>
      <c r="C107" s="45"/>
      <c r="D107" s="45"/>
      <c r="E107" s="45"/>
      <c r="F107" s="45"/>
      <c r="G107" s="45"/>
      <c r="H107" s="46">
        <f>SUBTOTAL(109,H102:H106)</f>
        <v>0</v>
      </c>
    </row>
    <row r="108" spans="1:8" x14ac:dyDescent="0.35">
      <c r="A108" s="173" t="s">
        <v>108</v>
      </c>
      <c r="B108" s="173"/>
      <c r="C108" s="173"/>
      <c r="D108" s="173"/>
      <c r="E108" s="173"/>
      <c r="F108" s="173"/>
      <c r="G108" s="173"/>
      <c r="H108" s="174"/>
    </row>
    <row r="109" spans="1:8" x14ac:dyDescent="0.35">
      <c r="A109" s="23"/>
      <c r="B109" s="24"/>
      <c r="C109" s="23"/>
      <c r="D109" s="23"/>
      <c r="E109" s="23"/>
      <c r="F109" s="23"/>
      <c r="G109" s="23"/>
      <c r="H109" s="17">
        <f>+ROUND(IF(ISBLANK(B109),0,(IF(ISBLANK(D109),B109,IF(ISBLANK(F109),D109*B109,F109*D109*B109)))),0)</f>
        <v>0</v>
      </c>
    </row>
    <row r="110" spans="1:8" x14ac:dyDescent="0.35">
      <c r="A110" s="23"/>
      <c r="B110" s="24"/>
      <c r="C110" s="23"/>
      <c r="D110" s="23"/>
      <c r="E110" s="23"/>
      <c r="F110" s="23"/>
      <c r="G110" s="23"/>
      <c r="H110" s="17">
        <f t="shared" ref="H110:H113" si="13">+ROUND(IF(ISBLANK(B110),0,(IF(ISBLANK(D110),B110,IF(ISBLANK(F110),D110*B110,F110*D110*B110)))),0)</f>
        <v>0</v>
      </c>
    </row>
    <row r="111" spans="1:8" x14ac:dyDescent="0.35">
      <c r="A111" s="23"/>
      <c r="B111" s="24"/>
      <c r="C111" s="23"/>
      <c r="D111" s="23"/>
      <c r="E111" s="23"/>
      <c r="F111" s="23"/>
      <c r="G111" s="23"/>
      <c r="H111" s="17">
        <f t="shared" si="13"/>
        <v>0</v>
      </c>
    </row>
    <row r="112" spans="1:8" x14ac:dyDescent="0.35">
      <c r="A112" s="23"/>
      <c r="B112" s="24"/>
      <c r="C112" s="23"/>
      <c r="D112" s="23"/>
      <c r="E112" s="23"/>
      <c r="F112" s="23"/>
      <c r="G112" s="23"/>
      <c r="H112" s="17">
        <f t="shared" si="13"/>
        <v>0</v>
      </c>
    </row>
    <row r="113" spans="1:8" ht="15" thickBot="1" x14ac:dyDescent="0.4">
      <c r="A113" s="23"/>
      <c r="B113" s="24"/>
      <c r="C113" s="23"/>
      <c r="D113" s="23"/>
      <c r="E113" s="23"/>
      <c r="F113" s="23"/>
      <c r="G113" s="23"/>
      <c r="H113" s="17">
        <f t="shared" si="13"/>
        <v>0</v>
      </c>
    </row>
    <row r="114" spans="1:8" ht="15" thickTop="1" x14ac:dyDescent="0.35">
      <c r="A114" s="45" t="str">
        <f>+"Subtotal " &amp; A108</f>
        <v>Subtotal Outpatient Health Services</v>
      </c>
      <c r="B114" s="45"/>
      <c r="C114" s="45"/>
      <c r="D114" s="45"/>
      <c r="E114" s="45"/>
      <c r="F114" s="45"/>
      <c r="G114" s="45"/>
      <c r="H114" s="46">
        <f>SUBTOTAL(109,H109:H113)</f>
        <v>0</v>
      </c>
    </row>
    <row r="115" spans="1:8" x14ac:dyDescent="0.35">
      <c r="A115" s="173" t="s">
        <v>109</v>
      </c>
      <c r="B115" s="173"/>
      <c r="C115" s="173"/>
      <c r="D115" s="173"/>
      <c r="E115" s="173"/>
      <c r="F115" s="173"/>
      <c r="G115" s="173"/>
      <c r="H115" s="174"/>
    </row>
    <row r="116" spans="1:8" x14ac:dyDescent="0.35">
      <c r="A116" s="23"/>
      <c r="B116" s="24"/>
      <c r="C116" s="23"/>
      <c r="D116" s="23"/>
      <c r="E116" s="23"/>
      <c r="F116" s="23"/>
      <c r="G116" s="23"/>
      <c r="H116" s="17">
        <f>+ROUND(IF(ISBLANK(B116),0,(IF(ISBLANK(D116),B116,IF(ISBLANK(F116),D116*B116,F116*D116*B116)))),0)</f>
        <v>0</v>
      </c>
    </row>
    <row r="117" spans="1:8" x14ac:dyDescent="0.35">
      <c r="A117" s="23"/>
      <c r="B117" s="24"/>
      <c r="C117" s="23"/>
      <c r="D117" s="23"/>
      <c r="E117" s="23"/>
      <c r="F117" s="23"/>
      <c r="G117" s="23"/>
      <c r="H117" s="17">
        <f t="shared" ref="H117:H120" si="14">+ROUND(IF(ISBLANK(B117),0,(IF(ISBLANK(D117),B117,IF(ISBLANK(F117),D117*B117,F117*D117*B117)))),0)</f>
        <v>0</v>
      </c>
    </row>
    <row r="118" spans="1:8" x14ac:dyDescent="0.35">
      <c r="A118" s="23"/>
      <c r="B118" s="24"/>
      <c r="C118" s="23"/>
      <c r="D118" s="23"/>
      <c r="E118" s="23"/>
      <c r="F118" s="23"/>
      <c r="G118" s="23"/>
      <c r="H118" s="17">
        <f t="shared" si="14"/>
        <v>0</v>
      </c>
    </row>
    <row r="119" spans="1:8" x14ac:dyDescent="0.35">
      <c r="A119" s="23"/>
      <c r="B119" s="24"/>
      <c r="C119" s="23"/>
      <c r="D119" s="23"/>
      <c r="E119" s="23"/>
      <c r="F119" s="23"/>
      <c r="G119" s="23"/>
      <c r="H119" s="17">
        <f t="shared" si="14"/>
        <v>0</v>
      </c>
    </row>
    <row r="120" spans="1:8" ht="15" thickBot="1" x14ac:dyDescent="0.4">
      <c r="A120" s="23"/>
      <c r="B120" s="24"/>
      <c r="C120" s="23"/>
      <c r="D120" s="23"/>
      <c r="E120" s="23"/>
      <c r="F120" s="23"/>
      <c r="G120" s="23"/>
      <c r="H120" s="17">
        <f t="shared" si="14"/>
        <v>0</v>
      </c>
    </row>
    <row r="121" spans="1:8" ht="15" thickTop="1" x14ac:dyDescent="0.35">
      <c r="A121" s="45" t="str">
        <f>+"Subtotal " &amp; A115</f>
        <v>Subtotal Outreach Services</v>
      </c>
      <c r="B121" s="45"/>
      <c r="C121" s="45"/>
      <c r="D121" s="45"/>
      <c r="E121" s="45"/>
      <c r="F121" s="45"/>
      <c r="G121" s="45"/>
      <c r="H121" s="46">
        <f>SUBTOTAL(109,H116:H120)</f>
        <v>0</v>
      </c>
    </row>
    <row r="122" spans="1:8" x14ac:dyDescent="0.35">
      <c r="A122" s="173" t="s">
        <v>110</v>
      </c>
      <c r="B122" s="173"/>
      <c r="C122" s="173"/>
      <c r="D122" s="173"/>
      <c r="E122" s="173"/>
      <c r="F122" s="173"/>
      <c r="G122" s="173"/>
      <c r="H122" s="174"/>
    </row>
    <row r="123" spans="1:8" x14ac:dyDescent="0.35">
      <c r="A123" s="23"/>
      <c r="B123" s="24"/>
      <c r="C123" s="23"/>
      <c r="D123" s="23"/>
      <c r="E123" s="23"/>
      <c r="F123" s="23"/>
      <c r="G123" s="23"/>
      <c r="H123" s="17">
        <f>+ROUND(IF(ISBLANK(B123),0,(IF(ISBLANK(D123),B123,IF(ISBLANK(F123),D123*B123,F123*D123*B123)))),0)</f>
        <v>0</v>
      </c>
    </row>
    <row r="124" spans="1:8" x14ac:dyDescent="0.35">
      <c r="A124" s="23"/>
      <c r="B124" s="24"/>
      <c r="C124" s="23"/>
      <c r="D124" s="23"/>
      <c r="E124" s="23"/>
      <c r="F124" s="23"/>
      <c r="G124" s="23"/>
      <c r="H124" s="17">
        <f t="shared" ref="H124:H127" si="15">+ROUND(IF(ISBLANK(B124),0,(IF(ISBLANK(D124),B124,IF(ISBLANK(F124),D124*B124,F124*D124*B124)))),0)</f>
        <v>0</v>
      </c>
    </row>
    <row r="125" spans="1:8" x14ac:dyDescent="0.35">
      <c r="A125" s="23"/>
      <c r="B125" s="24"/>
      <c r="C125" s="23"/>
      <c r="D125" s="23"/>
      <c r="E125" s="23"/>
      <c r="F125" s="23"/>
      <c r="G125" s="23"/>
      <c r="H125" s="17">
        <f t="shared" si="15"/>
        <v>0</v>
      </c>
    </row>
    <row r="126" spans="1:8" x14ac:dyDescent="0.35">
      <c r="A126" s="23"/>
      <c r="B126" s="24"/>
      <c r="C126" s="23"/>
      <c r="D126" s="23"/>
      <c r="E126" s="23"/>
      <c r="F126" s="23"/>
      <c r="G126" s="23"/>
      <c r="H126" s="17">
        <f t="shared" si="15"/>
        <v>0</v>
      </c>
    </row>
    <row r="127" spans="1:8" ht="15" thickBot="1" x14ac:dyDescent="0.4">
      <c r="A127" s="23"/>
      <c r="B127" s="24"/>
      <c r="C127" s="23"/>
      <c r="D127" s="23"/>
      <c r="E127" s="23"/>
      <c r="F127" s="23"/>
      <c r="G127" s="23"/>
      <c r="H127" s="17">
        <f t="shared" si="15"/>
        <v>0</v>
      </c>
    </row>
    <row r="128" spans="1:8" ht="15" thickTop="1" x14ac:dyDescent="0.35">
      <c r="A128" s="45" t="str">
        <f>+"Subtotal " &amp; A122</f>
        <v>Subtotal Substance Abuse Treatment Services</v>
      </c>
      <c r="B128" s="45"/>
      <c r="C128" s="45"/>
      <c r="D128" s="45"/>
      <c r="E128" s="45"/>
      <c r="F128" s="45"/>
      <c r="G128" s="45"/>
      <c r="H128" s="46">
        <f>SUBTOTAL(109,H123:H127)</f>
        <v>0</v>
      </c>
    </row>
    <row r="129" spans="1:8" x14ac:dyDescent="0.35">
      <c r="A129" s="173" t="s">
        <v>111</v>
      </c>
      <c r="B129" s="173"/>
      <c r="C129" s="173"/>
      <c r="D129" s="173"/>
      <c r="E129" s="173"/>
      <c r="F129" s="173"/>
      <c r="G129" s="173"/>
      <c r="H129" s="174"/>
    </row>
    <row r="130" spans="1:8" x14ac:dyDescent="0.35">
      <c r="A130" s="23"/>
      <c r="B130" s="24"/>
      <c r="C130" s="23"/>
      <c r="D130" s="23"/>
      <c r="E130" s="23"/>
      <c r="F130" s="23"/>
      <c r="G130" s="23"/>
      <c r="H130" s="17">
        <f>+ROUND(IF(ISBLANK(B130),0,(IF(ISBLANK(D130),B130,IF(ISBLANK(F130),D130*B130,F130*D130*B130)))),0)</f>
        <v>0</v>
      </c>
    </row>
    <row r="131" spans="1:8" x14ac:dyDescent="0.35">
      <c r="A131" s="23"/>
      <c r="B131" s="24"/>
      <c r="C131" s="23"/>
      <c r="D131" s="23"/>
      <c r="E131" s="23"/>
      <c r="F131" s="23"/>
      <c r="G131" s="23"/>
      <c r="H131" s="17">
        <f t="shared" ref="H131:H134" si="16">+ROUND(IF(ISBLANK(B131),0,(IF(ISBLANK(D131),B131,IF(ISBLANK(F131),D131*B131,F131*D131*B131)))),0)</f>
        <v>0</v>
      </c>
    </row>
    <row r="132" spans="1:8" x14ac:dyDescent="0.35">
      <c r="A132" s="23"/>
      <c r="B132" s="24"/>
      <c r="C132" s="23"/>
      <c r="D132" s="23"/>
      <c r="E132" s="23"/>
      <c r="F132" s="23"/>
      <c r="G132" s="23"/>
      <c r="H132" s="17">
        <f t="shared" si="16"/>
        <v>0</v>
      </c>
    </row>
    <row r="133" spans="1:8" x14ac:dyDescent="0.35">
      <c r="A133" s="23"/>
      <c r="B133" s="24"/>
      <c r="C133" s="23"/>
      <c r="D133" s="23"/>
      <c r="E133" s="23"/>
      <c r="F133" s="23"/>
      <c r="G133" s="23"/>
      <c r="H133" s="17">
        <f t="shared" si="16"/>
        <v>0</v>
      </c>
    </row>
    <row r="134" spans="1:8" ht="15" thickBot="1" x14ac:dyDescent="0.4">
      <c r="A134" s="23"/>
      <c r="B134" s="24"/>
      <c r="C134" s="23"/>
      <c r="D134" s="23"/>
      <c r="E134" s="23"/>
      <c r="F134" s="23"/>
      <c r="G134" s="23"/>
      <c r="H134" s="17">
        <f t="shared" si="16"/>
        <v>0</v>
      </c>
    </row>
    <row r="135" spans="1:8" ht="15" thickTop="1" x14ac:dyDescent="0.35">
      <c r="A135" s="45" t="str">
        <f>+"Subtotal " &amp; A129</f>
        <v>Subtotal Transportation</v>
      </c>
      <c r="B135" s="45"/>
      <c r="C135" s="45"/>
      <c r="D135" s="45"/>
      <c r="E135" s="45"/>
      <c r="F135" s="45"/>
      <c r="G135" s="45"/>
      <c r="H135" s="46">
        <f>SUBTOTAL(109,H130:H134)</f>
        <v>0</v>
      </c>
    </row>
    <row r="136" spans="1:8" x14ac:dyDescent="0.35">
      <c r="A136" s="173" t="s">
        <v>112</v>
      </c>
      <c r="B136" s="173"/>
      <c r="C136" s="173"/>
      <c r="D136" s="173"/>
      <c r="E136" s="173"/>
      <c r="F136" s="173"/>
      <c r="G136" s="173"/>
      <c r="H136" s="174"/>
    </row>
    <row r="137" spans="1:8" x14ac:dyDescent="0.35">
      <c r="A137" s="23"/>
      <c r="B137" s="24"/>
      <c r="C137" s="23"/>
      <c r="D137" s="23"/>
      <c r="E137" s="23"/>
      <c r="F137" s="23"/>
      <c r="G137" s="23"/>
      <c r="H137" s="17">
        <f>+ROUND(IF(ISBLANK(B137),0,(IF(ISBLANK(D137),B137,IF(ISBLANK(F137),D137*B137,F137*D137*B137)))),0)</f>
        <v>0</v>
      </c>
    </row>
    <row r="138" spans="1:8" x14ac:dyDescent="0.35">
      <c r="A138" s="23"/>
      <c r="B138" s="24"/>
      <c r="C138" s="23"/>
      <c r="D138" s="23"/>
      <c r="E138" s="23"/>
      <c r="F138" s="23"/>
      <c r="G138" s="23"/>
      <c r="H138" s="17">
        <f t="shared" ref="H138:H141" si="17">+ROUND(IF(ISBLANK(B138),0,(IF(ISBLANK(D138),B138,IF(ISBLANK(F138),D138*B138,F138*D138*B138)))),0)</f>
        <v>0</v>
      </c>
    </row>
    <row r="139" spans="1:8" x14ac:dyDescent="0.35">
      <c r="A139" s="23"/>
      <c r="B139" s="24"/>
      <c r="C139" s="23"/>
      <c r="D139" s="23"/>
      <c r="E139" s="23"/>
      <c r="F139" s="23"/>
      <c r="G139" s="23"/>
      <c r="H139" s="17">
        <f t="shared" si="17"/>
        <v>0</v>
      </c>
    </row>
    <row r="140" spans="1:8" x14ac:dyDescent="0.35">
      <c r="A140" s="23"/>
      <c r="B140" s="24"/>
      <c r="C140" s="23"/>
      <c r="D140" s="23"/>
      <c r="E140" s="23"/>
      <c r="F140" s="23"/>
      <c r="G140" s="23"/>
      <c r="H140" s="17">
        <f t="shared" si="17"/>
        <v>0</v>
      </c>
    </row>
    <row r="141" spans="1:8" ht="15" thickBot="1" x14ac:dyDescent="0.4">
      <c r="A141" s="23"/>
      <c r="B141" s="24"/>
      <c r="C141" s="23"/>
      <c r="D141" s="23"/>
      <c r="E141" s="23"/>
      <c r="F141" s="23"/>
      <c r="G141" s="23"/>
      <c r="H141" s="17">
        <f t="shared" si="17"/>
        <v>0</v>
      </c>
    </row>
    <row r="142" spans="1:8" ht="15" thickTop="1" x14ac:dyDescent="0.35">
      <c r="A142" s="45" t="str">
        <f>+"Subtotal " &amp; A136</f>
        <v>Subtotal Utility Deposits</v>
      </c>
      <c r="B142" s="45"/>
      <c r="C142" s="45"/>
      <c r="D142" s="45"/>
      <c r="E142" s="45"/>
      <c r="F142" s="45"/>
      <c r="G142" s="45"/>
      <c r="H142" s="46">
        <f>SUBTOTAL(109,H137:H141)</f>
        <v>0</v>
      </c>
    </row>
    <row r="143" spans="1:8" ht="19" thickBot="1" x14ac:dyDescent="0.5">
      <c r="A143" s="175" t="s">
        <v>113</v>
      </c>
      <c r="B143" s="175"/>
      <c r="C143" s="175"/>
      <c r="D143" s="175"/>
      <c r="E143" s="175"/>
      <c r="F143" s="175"/>
      <c r="G143" s="34"/>
      <c r="H143" s="35">
        <f>+SUM(H142,H135,H128,H121,H114,H100,H93,H86,H79,H72,H65,H58,H51,H44,H37,H107)</f>
        <v>157000</v>
      </c>
    </row>
    <row r="144" spans="1:8" s="42" customFormat="1" ht="25.5" customHeight="1" x14ac:dyDescent="0.45">
      <c r="A144" s="36"/>
      <c r="B144" s="36"/>
      <c r="C144" s="36"/>
      <c r="D144" s="36"/>
      <c r="E144" s="36"/>
      <c r="F144" s="36"/>
      <c r="G144" s="36"/>
      <c r="H144" s="37"/>
    </row>
    <row r="145" spans="1:8" ht="23.5" x14ac:dyDescent="0.35">
      <c r="A145" s="176" t="s">
        <v>114</v>
      </c>
      <c r="B145" s="176"/>
      <c r="C145" s="176"/>
      <c r="D145" s="176"/>
      <c r="E145" s="176"/>
      <c r="F145" s="176"/>
      <c r="G145" s="176"/>
      <c r="H145" s="176"/>
    </row>
    <row r="146" spans="1:8" x14ac:dyDescent="0.35">
      <c r="A146" s="177" t="s">
        <v>115</v>
      </c>
      <c r="B146" s="177"/>
      <c r="C146" s="177"/>
      <c r="D146" s="177"/>
      <c r="E146" s="177"/>
      <c r="F146" s="177"/>
      <c r="G146" s="177"/>
      <c r="H146" s="177"/>
    </row>
    <row r="147" spans="1:8" x14ac:dyDescent="0.35">
      <c r="A147" s="23"/>
      <c r="B147" s="24"/>
      <c r="C147" s="23"/>
      <c r="D147" s="23"/>
      <c r="E147" s="23"/>
      <c r="F147" s="23"/>
      <c r="G147" s="23"/>
      <c r="H147" s="17">
        <f>+ROUND(IF(ISBLANK(B147),0,(IF(ISBLANK(D147),B147,IF(ISBLANK(F147),D147*B147,F147*D147*B147)))),0)</f>
        <v>0</v>
      </c>
    </row>
    <row r="148" spans="1:8" x14ac:dyDescent="0.35">
      <c r="A148" s="23"/>
      <c r="B148" s="24"/>
      <c r="C148" s="23"/>
      <c r="D148" s="23"/>
      <c r="E148" s="23"/>
      <c r="F148" s="23"/>
      <c r="G148" s="23"/>
      <c r="H148" s="17"/>
    </row>
    <row r="149" spans="1:8" x14ac:dyDescent="0.35">
      <c r="A149" s="23"/>
      <c r="B149" s="24"/>
      <c r="C149" s="23"/>
      <c r="D149" s="23"/>
      <c r="E149" s="23"/>
      <c r="F149" s="23"/>
      <c r="G149" s="23"/>
      <c r="H149" s="17">
        <f t="shared" ref="H149:H151" si="18">+ROUND(IF(ISBLANK(B149),0,(IF(ISBLANK(D149),B149,IF(ISBLANK(F149),D149*B149,F149*D149*B149)))),0)</f>
        <v>0</v>
      </c>
    </row>
    <row r="150" spans="1:8" x14ac:dyDescent="0.35">
      <c r="A150" s="23"/>
      <c r="B150" s="24"/>
      <c r="C150" s="23"/>
      <c r="D150" s="23"/>
      <c r="E150" s="23"/>
      <c r="F150" s="23"/>
      <c r="G150" s="23"/>
      <c r="H150" s="17">
        <f t="shared" si="18"/>
        <v>0</v>
      </c>
    </row>
    <row r="151" spans="1:8" ht="15" thickBot="1" x14ac:dyDescent="0.4">
      <c r="A151" s="23"/>
      <c r="B151" s="24"/>
      <c r="C151" s="23"/>
      <c r="D151" s="23"/>
      <c r="E151" s="23"/>
      <c r="F151" s="23"/>
      <c r="G151" s="23"/>
      <c r="H151" s="17">
        <f t="shared" si="18"/>
        <v>0</v>
      </c>
    </row>
    <row r="152" spans="1:8" ht="15" thickTop="1" x14ac:dyDescent="0.35">
      <c r="A152" s="25" t="str">
        <f>+"Subtotal " &amp; A146</f>
        <v>Subtotal Maintenance/Repair</v>
      </c>
      <c r="B152" s="25"/>
      <c r="C152" s="25"/>
      <c r="D152" s="25"/>
      <c r="E152" s="25"/>
      <c r="F152" s="25"/>
      <c r="G152" s="25"/>
      <c r="H152" s="26">
        <f>SUBTOTAL(109,H147:H151)</f>
        <v>0</v>
      </c>
    </row>
    <row r="153" spans="1:8" x14ac:dyDescent="0.35">
      <c r="A153" s="178" t="s">
        <v>116</v>
      </c>
      <c r="B153" s="178"/>
      <c r="C153" s="178"/>
      <c r="D153" s="178"/>
      <c r="E153" s="178"/>
      <c r="F153" s="178"/>
      <c r="G153" s="178"/>
      <c r="H153" s="178"/>
    </row>
    <row r="154" spans="1:8" x14ac:dyDescent="0.35">
      <c r="A154" s="23"/>
      <c r="B154" s="24"/>
      <c r="C154" s="23"/>
      <c r="D154" s="23"/>
      <c r="E154" s="23"/>
      <c r="F154" s="23"/>
      <c r="G154" s="23"/>
      <c r="H154" s="17">
        <f>+ROUND(IF(ISBLANK(B154),0,(IF(ISBLANK(D154),B154,IF(ISBLANK(F154),D154*B154,F154*D154*B154)))),0)</f>
        <v>0</v>
      </c>
    </row>
    <row r="155" spans="1:8" x14ac:dyDescent="0.35">
      <c r="A155" s="23"/>
      <c r="B155" s="24"/>
      <c r="C155" s="23"/>
      <c r="D155" s="23"/>
      <c r="E155" s="23"/>
      <c r="F155" s="23"/>
      <c r="G155" s="23"/>
      <c r="H155" s="17">
        <f t="shared" ref="H155:H158" si="19">+ROUND(IF(ISBLANK(B155),0,(IF(ISBLANK(D155),B155,IF(ISBLANK(F155),D155*B155,F155*D155*B155)))),0)</f>
        <v>0</v>
      </c>
    </row>
    <row r="156" spans="1:8" x14ac:dyDescent="0.35">
      <c r="A156" s="23"/>
      <c r="B156" s="24"/>
      <c r="C156" s="23"/>
      <c r="D156" s="23"/>
      <c r="E156" s="23"/>
      <c r="F156" s="23"/>
      <c r="G156" s="23"/>
      <c r="H156" s="17">
        <f t="shared" si="19"/>
        <v>0</v>
      </c>
    </row>
    <row r="157" spans="1:8" x14ac:dyDescent="0.35">
      <c r="A157" s="23"/>
      <c r="B157" s="24"/>
      <c r="C157" s="23"/>
      <c r="D157" s="23"/>
      <c r="E157" s="23"/>
      <c r="F157" s="23"/>
      <c r="G157" s="23"/>
      <c r="H157" s="17">
        <f t="shared" si="19"/>
        <v>0</v>
      </c>
    </row>
    <row r="158" spans="1:8" ht="15" thickBot="1" x14ac:dyDescent="0.4">
      <c r="A158" s="23"/>
      <c r="B158" s="24"/>
      <c r="C158" s="23"/>
      <c r="D158" s="23"/>
      <c r="E158" s="23"/>
      <c r="F158" s="23"/>
      <c r="G158" s="23"/>
      <c r="H158" s="17">
        <f t="shared" si="19"/>
        <v>0</v>
      </c>
    </row>
    <row r="159" spans="1:8" ht="15" thickTop="1" x14ac:dyDescent="0.35">
      <c r="A159" s="25" t="str">
        <f>+"Subtotal " &amp; A153</f>
        <v>Subtotal Property Taxes &amp; Insurance</v>
      </c>
      <c r="B159" s="25"/>
      <c r="C159" s="25"/>
      <c r="D159" s="25"/>
      <c r="E159" s="25"/>
      <c r="F159" s="25"/>
      <c r="G159" s="25"/>
      <c r="H159" s="26">
        <f>SUBTOTAL(109,H154:H158)</f>
        <v>0</v>
      </c>
    </row>
    <row r="160" spans="1:8" x14ac:dyDescent="0.35">
      <c r="A160" s="178" t="s">
        <v>117</v>
      </c>
      <c r="B160" s="178"/>
      <c r="C160" s="178"/>
      <c r="D160" s="178"/>
      <c r="E160" s="178"/>
      <c r="F160" s="178"/>
      <c r="G160" s="178"/>
      <c r="H160" s="178"/>
    </row>
    <row r="161" spans="1:8" x14ac:dyDescent="0.35">
      <c r="A161" s="23"/>
      <c r="B161" s="24"/>
      <c r="C161" s="23"/>
      <c r="D161" s="23"/>
      <c r="E161" s="23"/>
      <c r="F161" s="23"/>
      <c r="G161" s="23"/>
      <c r="H161" s="17">
        <f>+ROUND(IF(ISBLANK(B161),0,(IF(ISBLANK(D161),B161,IF(ISBLANK(F161),D161*B161,F161*D161*B161)))),0)</f>
        <v>0</v>
      </c>
    </row>
    <row r="162" spans="1:8" x14ac:dyDescent="0.35">
      <c r="A162" s="23"/>
      <c r="B162" s="24"/>
      <c r="C162" s="23"/>
      <c r="D162" s="23"/>
      <c r="E162" s="23"/>
      <c r="F162" s="23"/>
      <c r="G162" s="23"/>
      <c r="H162" s="17">
        <f t="shared" ref="H162:H165" si="20">+ROUND(IF(ISBLANK(B162),0,(IF(ISBLANK(D162),B162,IF(ISBLANK(F162),D162*B162,F162*D162*B162)))),0)</f>
        <v>0</v>
      </c>
    </row>
    <row r="163" spans="1:8" x14ac:dyDescent="0.35">
      <c r="A163" s="23"/>
      <c r="B163" s="24"/>
      <c r="C163" s="23"/>
      <c r="D163" s="23"/>
      <c r="E163" s="23"/>
      <c r="F163" s="23"/>
      <c r="G163" s="23"/>
      <c r="H163" s="17">
        <f t="shared" si="20"/>
        <v>0</v>
      </c>
    </row>
    <row r="164" spans="1:8" x14ac:dyDescent="0.35">
      <c r="A164" s="23"/>
      <c r="B164" s="24"/>
      <c r="C164" s="23"/>
      <c r="D164" s="23"/>
      <c r="E164" s="23"/>
      <c r="F164" s="23"/>
      <c r="G164" s="23"/>
      <c r="H164" s="17">
        <f t="shared" si="20"/>
        <v>0</v>
      </c>
    </row>
    <row r="165" spans="1:8" ht="15" thickBot="1" x14ac:dyDescent="0.4">
      <c r="A165" s="23"/>
      <c r="B165" s="24"/>
      <c r="C165" s="23"/>
      <c r="D165" s="23"/>
      <c r="E165" s="23"/>
      <c r="F165" s="23"/>
      <c r="G165" s="23"/>
      <c r="H165" s="17">
        <f t="shared" si="20"/>
        <v>0</v>
      </c>
    </row>
    <row r="166" spans="1:8" ht="15" thickTop="1" x14ac:dyDescent="0.35">
      <c r="A166" s="25" t="str">
        <f>+"Subtotal " &amp; A160</f>
        <v>Subtotal Replacement Reserve</v>
      </c>
      <c r="B166" s="25"/>
      <c r="C166" s="25"/>
      <c r="D166" s="25"/>
      <c r="E166" s="25"/>
      <c r="F166" s="25"/>
      <c r="G166" s="25"/>
      <c r="H166" s="26">
        <f>SUBTOTAL(109,H161:H165)</f>
        <v>0</v>
      </c>
    </row>
    <row r="167" spans="1:8" x14ac:dyDescent="0.35">
      <c r="A167" s="178" t="s">
        <v>118</v>
      </c>
      <c r="B167" s="178"/>
      <c r="C167" s="178"/>
      <c r="D167" s="178"/>
      <c r="E167" s="178"/>
      <c r="F167" s="178"/>
      <c r="G167" s="178"/>
      <c r="H167" s="178"/>
    </row>
    <row r="168" spans="1:8" x14ac:dyDescent="0.35">
      <c r="A168" s="23"/>
      <c r="B168" s="24"/>
      <c r="C168" s="23"/>
      <c r="D168" s="23"/>
      <c r="E168" s="23"/>
      <c r="F168" s="23"/>
      <c r="G168" s="23"/>
      <c r="H168" s="17">
        <f>+ROUND(IF(ISBLANK(B168),0,(IF(ISBLANK(D168),B168,IF(ISBLANK(F168),D168*B168,F168*D168*B168)))),0)</f>
        <v>0</v>
      </c>
    </row>
    <row r="169" spans="1:8" x14ac:dyDescent="0.35">
      <c r="A169" s="23"/>
      <c r="B169" s="24"/>
      <c r="C169" s="23"/>
      <c r="D169" s="23"/>
      <c r="E169" s="23"/>
      <c r="F169" s="23"/>
      <c r="G169" s="23"/>
      <c r="H169" s="17">
        <f t="shared" ref="H169:H172" si="21">+ROUND(IF(ISBLANK(B169),0,(IF(ISBLANK(D169),B169,IF(ISBLANK(F169),D169*B169,F169*D169*B169)))),0)</f>
        <v>0</v>
      </c>
    </row>
    <row r="170" spans="1:8" x14ac:dyDescent="0.35">
      <c r="A170" s="23"/>
      <c r="B170" s="24"/>
      <c r="C170" s="23"/>
      <c r="D170" s="23"/>
      <c r="E170" s="23"/>
      <c r="F170" s="23"/>
      <c r="G170" s="23"/>
      <c r="H170" s="17">
        <f t="shared" si="21"/>
        <v>0</v>
      </c>
    </row>
    <row r="171" spans="1:8" x14ac:dyDescent="0.35">
      <c r="A171" s="23"/>
      <c r="B171" s="24"/>
      <c r="C171" s="23"/>
      <c r="D171" s="23"/>
      <c r="E171" s="23"/>
      <c r="F171" s="23"/>
      <c r="G171" s="23"/>
      <c r="H171" s="17">
        <f t="shared" si="21"/>
        <v>0</v>
      </c>
    </row>
    <row r="172" spans="1:8" ht="15" thickBot="1" x14ac:dyDescent="0.4">
      <c r="A172" s="23"/>
      <c r="B172" s="24"/>
      <c r="C172" s="23"/>
      <c r="D172" s="23"/>
      <c r="E172" s="23"/>
      <c r="F172" s="23"/>
      <c r="G172" s="23"/>
      <c r="H172" s="17">
        <f t="shared" si="21"/>
        <v>0</v>
      </c>
    </row>
    <row r="173" spans="1:8" ht="15" thickTop="1" x14ac:dyDescent="0.35">
      <c r="A173" s="25" t="str">
        <f>+"Subtotal " &amp; A167</f>
        <v>Subtotal Building Security</v>
      </c>
      <c r="B173" s="25"/>
      <c r="C173" s="25"/>
      <c r="D173" s="25"/>
      <c r="E173" s="25"/>
      <c r="F173" s="25"/>
      <c r="G173" s="25"/>
      <c r="H173" s="26">
        <f>SUBTOTAL(109,H168:H172)</f>
        <v>0</v>
      </c>
    </row>
    <row r="174" spans="1:8" x14ac:dyDescent="0.35">
      <c r="A174" s="178" t="s">
        <v>119</v>
      </c>
      <c r="B174" s="178"/>
      <c r="C174" s="178"/>
      <c r="D174" s="178"/>
      <c r="E174" s="178"/>
      <c r="F174" s="178"/>
      <c r="G174" s="178"/>
      <c r="H174" s="178"/>
    </row>
    <row r="175" spans="1:8" x14ac:dyDescent="0.35">
      <c r="A175" s="23"/>
      <c r="B175" s="24"/>
      <c r="C175" s="23"/>
      <c r="D175" s="23"/>
      <c r="E175" s="23"/>
      <c r="F175" s="23"/>
      <c r="G175" s="23"/>
      <c r="H175" s="17">
        <f>+ROUND(IF(ISBLANK(B175),0,(IF(ISBLANK(D175),B175,IF(ISBLANK(F175),D175*B175,F175*D175*B175)))),0)</f>
        <v>0</v>
      </c>
    </row>
    <row r="176" spans="1:8" x14ac:dyDescent="0.35">
      <c r="A176" s="23"/>
      <c r="B176" s="24"/>
      <c r="C176" s="23"/>
      <c r="D176" s="23"/>
      <c r="E176" s="23"/>
      <c r="F176" s="23"/>
      <c r="G176" s="23"/>
      <c r="H176" s="17">
        <f t="shared" ref="H176:H179" si="22">+ROUND(IF(ISBLANK(B176),0,(IF(ISBLANK(D176),B176,IF(ISBLANK(F176),D176*B176,F176*D176*B176)))),0)</f>
        <v>0</v>
      </c>
    </row>
    <row r="177" spans="1:8" x14ac:dyDescent="0.35">
      <c r="A177" s="23"/>
      <c r="B177" s="24"/>
      <c r="C177" s="23"/>
      <c r="D177" s="23"/>
      <c r="E177" s="23"/>
      <c r="F177" s="23"/>
      <c r="G177" s="23"/>
      <c r="H177" s="17">
        <f t="shared" si="22"/>
        <v>0</v>
      </c>
    </row>
    <row r="178" spans="1:8" x14ac:dyDescent="0.35">
      <c r="A178" s="23"/>
      <c r="B178" s="24"/>
      <c r="C178" s="23"/>
      <c r="D178" s="23"/>
      <c r="E178" s="23"/>
      <c r="F178" s="23"/>
      <c r="G178" s="23"/>
      <c r="H178" s="17">
        <f t="shared" si="22"/>
        <v>0</v>
      </c>
    </row>
    <row r="179" spans="1:8" ht="15" thickBot="1" x14ac:dyDescent="0.4">
      <c r="A179" s="23"/>
      <c r="B179" s="24"/>
      <c r="C179" s="23"/>
      <c r="D179" s="23"/>
      <c r="E179" s="23"/>
      <c r="F179" s="23"/>
      <c r="G179" s="23"/>
      <c r="H179" s="17">
        <f t="shared" si="22"/>
        <v>0</v>
      </c>
    </row>
    <row r="180" spans="1:8" ht="15" thickTop="1" x14ac:dyDescent="0.35">
      <c r="A180" s="25" t="str">
        <f>+"Subtotal " &amp; A174</f>
        <v>Subtotal Electricity, Gas, and Water</v>
      </c>
      <c r="B180" s="25"/>
      <c r="C180" s="25"/>
      <c r="D180" s="25"/>
      <c r="E180" s="25"/>
      <c r="F180" s="25"/>
      <c r="G180" s="25"/>
      <c r="H180" s="26">
        <f>SUBTOTAL(109,H175:H179)</f>
        <v>0</v>
      </c>
    </row>
    <row r="181" spans="1:8" x14ac:dyDescent="0.35">
      <c r="A181" s="178" t="s">
        <v>120</v>
      </c>
      <c r="B181" s="178"/>
      <c r="C181" s="178"/>
      <c r="D181" s="178"/>
      <c r="E181" s="178"/>
      <c r="F181" s="178"/>
      <c r="G181" s="178"/>
      <c r="H181" s="178"/>
    </row>
    <row r="182" spans="1:8" x14ac:dyDescent="0.35">
      <c r="A182" s="23"/>
      <c r="B182" s="24"/>
      <c r="C182" s="23"/>
      <c r="D182" s="23"/>
      <c r="E182" s="23"/>
      <c r="F182" s="23"/>
      <c r="G182" s="23"/>
      <c r="H182" s="17">
        <f>+ROUND(IF(ISBLANK(B182),0,(IF(ISBLANK(D182),B182,IF(ISBLANK(F182),D182*B182,F182*D182*B182)))),0)</f>
        <v>0</v>
      </c>
    </row>
    <row r="183" spans="1:8" x14ac:dyDescent="0.35">
      <c r="A183" s="23"/>
      <c r="B183" s="24"/>
      <c r="C183" s="23"/>
      <c r="D183" s="23"/>
      <c r="E183" s="23"/>
      <c r="F183" s="23"/>
      <c r="G183" s="23"/>
      <c r="H183" s="17">
        <f t="shared" ref="H183:H186" si="23">+ROUND(IF(ISBLANK(B183),0,(IF(ISBLANK(D183),B183,IF(ISBLANK(F183),D183*B183,F183*D183*B183)))),0)</f>
        <v>0</v>
      </c>
    </row>
    <row r="184" spans="1:8" x14ac:dyDescent="0.35">
      <c r="A184" s="23"/>
      <c r="B184" s="24"/>
      <c r="C184" s="23"/>
      <c r="D184" s="23"/>
      <c r="E184" s="23"/>
      <c r="F184" s="23"/>
      <c r="G184" s="23"/>
      <c r="H184" s="17">
        <f t="shared" si="23"/>
        <v>0</v>
      </c>
    </row>
    <row r="185" spans="1:8" x14ac:dyDescent="0.35">
      <c r="A185" s="23"/>
      <c r="B185" s="24"/>
      <c r="C185" s="23"/>
      <c r="D185" s="23"/>
      <c r="E185" s="23"/>
      <c r="F185" s="23"/>
      <c r="G185" s="23"/>
      <c r="H185" s="17">
        <f t="shared" si="23"/>
        <v>0</v>
      </c>
    </row>
    <row r="186" spans="1:8" ht="15" thickBot="1" x14ac:dyDescent="0.4">
      <c r="A186" s="23"/>
      <c r="B186" s="24"/>
      <c r="C186" s="23"/>
      <c r="D186" s="23"/>
      <c r="E186" s="23"/>
      <c r="F186" s="23"/>
      <c r="G186" s="23"/>
      <c r="H186" s="17">
        <f t="shared" si="23"/>
        <v>0</v>
      </c>
    </row>
    <row r="187" spans="1:8" ht="15" thickTop="1" x14ac:dyDescent="0.35">
      <c r="A187" s="25" t="str">
        <f>+"Subtotal " &amp; A181</f>
        <v>Subtotal Furniture</v>
      </c>
      <c r="B187" s="25"/>
      <c r="C187" s="25"/>
      <c r="D187" s="25"/>
      <c r="E187" s="25"/>
      <c r="F187" s="25"/>
      <c r="G187" s="25"/>
      <c r="H187" s="26">
        <f>SUBTOTAL(109,H182:H186)</f>
        <v>0</v>
      </c>
    </row>
    <row r="188" spans="1:8" x14ac:dyDescent="0.35">
      <c r="A188" s="178" t="s">
        <v>121</v>
      </c>
      <c r="B188" s="178"/>
      <c r="C188" s="178"/>
      <c r="D188" s="178"/>
      <c r="E188" s="178"/>
      <c r="F188" s="178"/>
      <c r="G188" s="178"/>
      <c r="H188" s="178"/>
    </row>
    <row r="189" spans="1:8" x14ac:dyDescent="0.35">
      <c r="A189" s="23"/>
      <c r="B189" s="24"/>
      <c r="C189" s="23"/>
      <c r="D189" s="23"/>
      <c r="E189" s="23"/>
      <c r="F189" s="23"/>
      <c r="G189" s="23"/>
      <c r="H189" s="17">
        <f>+ROUND(IF(ISBLANK(B189),0,(IF(ISBLANK(D189),B189,IF(ISBLANK(F189),D189*B189,F189*D189*B189)))),0)</f>
        <v>0</v>
      </c>
    </row>
    <row r="190" spans="1:8" ht="16.5" customHeight="1" x14ac:dyDescent="0.35">
      <c r="A190" s="23"/>
      <c r="B190" s="24"/>
      <c r="C190" s="23"/>
      <c r="D190" s="23"/>
      <c r="E190" s="23"/>
      <c r="F190" s="23"/>
      <c r="G190" s="23"/>
      <c r="H190" s="17">
        <f t="shared" ref="H190:H193" si="24">+ROUND(IF(ISBLANK(B190),0,(IF(ISBLANK(D190),B190,IF(ISBLANK(F190),D190*B190,F190*D190*B190)))),0)</f>
        <v>0</v>
      </c>
    </row>
    <row r="191" spans="1:8" x14ac:dyDescent="0.35">
      <c r="A191" s="23"/>
      <c r="B191" s="24"/>
      <c r="C191" s="23"/>
      <c r="D191" s="23"/>
      <c r="E191" s="23"/>
      <c r="F191" s="23"/>
      <c r="G191" s="23"/>
      <c r="H191" s="17">
        <f t="shared" si="24"/>
        <v>0</v>
      </c>
    </row>
    <row r="192" spans="1:8" x14ac:dyDescent="0.35">
      <c r="A192" s="23"/>
      <c r="B192" s="24"/>
      <c r="C192" s="23"/>
      <c r="D192" s="23"/>
      <c r="E192" s="23"/>
      <c r="F192" s="23"/>
      <c r="G192" s="23"/>
      <c r="H192" s="17">
        <f t="shared" si="24"/>
        <v>0</v>
      </c>
    </row>
    <row r="193" spans="1:8" ht="15" thickBot="1" x14ac:dyDescent="0.4">
      <c r="A193" s="23"/>
      <c r="B193" s="24"/>
      <c r="C193" s="23"/>
      <c r="D193" s="23"/>
      <c r="E193" s="23"/>
      <c r="F193" s="23"/>
      <c r="G193" s="23"/>
      <c r="H193" s="17">
        <f t="shared" si="24"/>
        <v>0</v>
      </c>
    </row>
    <row r="194" spans="1:8" ht="15" thickTop="1" x14ac:dyDescent="0.35">
      <c r="A194" s="25" t="str">
        <f>+"Subtotal " &amp; A188</f>
        <v>Subtotal Equipment (Lease,Buy)</v>
      </c>
      <c r="B194" s="25"/>
      <c r="C194" s="25"/>
      <c r="D194" s="25"/>
      <c r="E194" s="25"/>
      <c r="F194" s="25"/>
      <c r="G194" s="25"/>
      <c r="H194" s="26">
        <f>SUBTOTAL(109,H189:H193)</f>
        <v>0</v>
      </c>
    </row>
    <row r="195" spans="1:8" ht="18.5" x14ac:dyDescent="0.45">
      <c r="A195" s="172" t="s">
        <v>122</v>
      </c>
      <c r="B195" s="172"/>
      <c r="C195" s="172"/>
      <c r="D195" s="172"/>
      <c r="E195" s="172"/>
      <c r="F195" s="172"/>
      <c r="G195" s="27"/>
      <c r="H195" s="22">
        <f>+SUM(H194,H187,H180,H173,H166,H159,H152)</f>
        <v>0</v>
      </c>
    </row>
  </sheetData>
  <sheetProtection formatColumns="0" formatRows="0" insertRows="0" deleteRows="0"/>
  <mergeCells count="35">
    <mergeCell ref="A19:H19"/>
    <mergeCell ref="A38:H38"/>
    <mergeCell ref="A1:H1"/>
    <mergeCell ref="B2:D2"/>
    <mergeCell ref="F2:H2"/>
    <mergeCell ref="B3:D3"/>
    <mergeCell ref="A28:F28"/>
    <mergeCell ref="A30:H30"/>
    <mergeCell ref="A31:H31"/>
    <mergeCell ref="A17:F17"/>
    <mergeCell ref="A6:H6"/>
    <mergeCell ref="A122:H122"/>
    <mergeCell ref="A45:H45"/>
    <mergeCell ref="A52:H52"/>
    <mergeCell ref="A59:H59"/>
    <mergeCell ref="A66:H66"/>
    <mergeCell ref="A73:H73"/>
    <mergeCell ref="A80:H80"/>
    <mergeCell ref="A87:H87"/>
    <mergeCell ref="A94:H94"/>
    <mergeCell ref="A101:H101"/>
    <mergeCell ref="A108:H108"/>
    <mergeCell ref="A115:H115"/>
    <mergeCell ref="A195:F195"/>
    <mergeCell ref="A129:H129"/>
    <mergeCell ref="A136:H136"/>
    <mergeCell ref="A143:F143"/>
    <mergeCell ref="A145:H145"/>
    <mergeCell ref="A146:H146"/>
    <mergeCell ref="A153:H153"/>
    <mergeCell ref="A160:H160"/>
    <mergeCell ref="A167:H167"/>
    <mergeCell ref="A174:H174"/>
    <mergeCell ref="A181:H181"/>
    <mergeCell ref="A188:H188"/>
  </mergeCells>
  <pageMargins left="0.7" right="0.7" top="0.75" bottom="0.75" header="0.3" footer="0.3"/>
  <pageSetup scale="65"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6"/>
  <sheetViews>
    <sheetView topLeftCell="A13" workbookViewId="0">
      <selection activeCell="A2" sqref="A2:L2"/>
    </sheetView>
  </sheetViews>
  <sheetFormatPr defaultRowHeight="14.5" x14ac:dyDescent="0.35"/>
  <sheetData>
    <row r="1" spans="1:13" ht="76" customHeight="1" x14ac:dyDescent="0.35">
      <c r="A1" s="186" t="s">
        <v>165</v>
      </c>
      <c r="B1" s="187"/>
      <c r="C1" s="187"/>
      <c r="D1" s="187"/>
      <c r="E1" s="187"/>
      <c r="F1" s="187"/>
      <c r="G1" s="187"/>
      <c r="H1" s="187"/>
      <c r="I1" s="187"/>
      <c r="J1" s="187"/>
      <c r="K1" s="187"/>
      <c r="L1" s="187"/>
      <c r="M1" s="187"/>
    </row>
    <row r="2" spans="1:13" x14ac:dyDescent="0.35">
      <c r="A2" s="189" t="s">
        <v>167</v>
      </c>
      <c r="B2" s="189"/>
      <c r="C2" s="189"/>
      <c r="D2" s="189"/>
      <c r="E2" s="189"/>
      <c r="F2" s="189"/>
      <c r="G2" s="189"/>
      <c r="H2" s="189"/>
      <c r="I2" s="189"/>
      <c r="J2" s="189"/>
      <c r="K2" s="189"/>
      <c r="L2" s="144" t="s">
        <v>2</v>
      </c>
    </row>
    <row r="3" spans="1:13" x14ac:dyDescent="0.35">
      <c r="A3" s="188" t="s">
        <v>166</v>
      </c>
      <c r="B3" s="188"/>
      <c r="C3" s="188"/>
      <c r="D3" s="188"/>
      <c r="E3" s="188"/>
      <c r="F3" s="188"/>
      <c r="G3" s="188"/>
      <c r="H3" s="188"/>
      <c r="I3" s="188"/>
      <c r="J3" s="188"/>
      <c r="K3" s="188"/>
      <c r="L3" s="140"/>
    </row>
    <row r="4" spans="1:13" x14ac:dyDescent="0.35">
      <c r="A4" s="188" t="s">
        <v>168</v>
      </c>
      <c r="B4" s="188"/>
      <c r="C4" s="188"/>
      <c r="D4" s="188"/>
      <c r="E4" s="188"/>
      <c r="F4" s="188"/>
      <c r="G4" s="188"/>
      <c r="H4" s="188"/>
      <c r="I4" s="188"/>
      <c r="J4" s="188"/>
      <c r="K4" s="188"/>
      <c r="L4" s="140"/>
    </row>
    <row r="5" spans="1:13" ht="30.5" customHeight="1" x14ac:dyDescent="0.35">
      <c r="A5" s="185" t="s">
        <v>169</v>
      </c>
      <c r="B5" s="185"/>
      <c r="C5" s="185"/>
      <c r="D5" s="185"/>
      <c r="E5" s="185"/>
      <c r="F5" s="185"/>
      <c r="G5" s="185"/>
      <c r="H5" s="185"/>
      <c r="I5" s="185"/>
      <c r="J5" s="185"/>
      <c r="K5" s="185"/>
      <c r="L5" s="140"/>
    </row>
    <row r="6" spans="1:13" ht="30.5" customHeight="1" x14ac:dyDescent="0.35">
      <c r="A6" s="185" t="s">
        <v>170</v>
      </c>
      <c r="B6" s="185"/>
      <c r="C6" s="185"/>
      <c r="D6" s="185"/>
      <c r="E6" s="185"/>
      <c r="F6" s="185"/>
      <c r="G6" s="185"/>
      <c r="H6" s="185"/>
      <c r="I6" s="185"/>
      <c r="J6" s="185"/>
      <c r="K6" s="185"/>
      <c r="L6" s="140"/>
    </row>
    <row r="7" spans="1:13" ht="46" customHeight="1" x14ac:dyDescent="0.35">
      <c r="A7" s="185" t="s">
        <v>171</v>
      </c>
      <c r="B7" s="185"/>
      <c r="C7" s="185"/>
      <c r="D7" s="185"/>
      <c r="E7" s="185"/>
      <c r="F7" s="185"/>
      <c r="G7" s="185"/>
      <c r="H7" s="185"/>
      <c r="I7" s="185"/>
      <c r="J7" s="185"/>
      <c r="K7" s="185"/>
      <c r="L7" s="140"/>
    </row>
    <row r="8" spans="1:13" ht="68" customHeight="1" x14ac:dyDescent="0.35">
      <c r="A8" s="185" t="s">
        <v>172</v>
      </c>
      <c r="B8" s="190"/>
      <c r="C8" s="190"/>
      <c r="D8" s="190"/>
      <c r="E8" s="190"/>
      <c r="F8" s="190"/>
      <c r="G8" s="190"/>
      <c r="H8" s="190"/>
      <c r="I8" s="190"/>
      <c r="J8" s="190"/>
      <c r="K8" s="190"/>
      <c r="L8" s="140"/>
    </row>
    <row r="9" spans="1:13" x14ac:dyDescent="0.35">
      <c r="A9" s="190" t="s">
        <v>173</v>
      </c>
      <c r="B9" s="190"/>
      <c r="C9" s="190"/>
      <c r="D9" s="190"/>
      <c r="E9" s="190"/>
      <c r="F9" s="190"/>
      <c r="G9" s="190"/>
      <c r="H9" s="190"/>
      <c r="I9" s="190"/>
      <c r="J9" s="190"/>
      <c r="K9" s="190"/>
      <c r="L9" s="140"/>
    </row>
    <row r="10" spans="1:13" ht="39.5" customHeight="1" x14ac:dyDescent="0.35">
      <c r="A10" s="185" t="s">
        <v>174</v>
      </c>
      <c r="B10" s="190"/>
      <c r="C10" s="190"/>
      <c r="D10" s="190"/>
      <c r="E10" s="190"/>
      <c r="F10" s="190"/>
      <c r="G10" s="190"/>
      <c r="H10" s="190"/>
      <c r="I10" s="190"/>
      <c r="J10" s="190"/>
      <c r="K10" s="190"/>
      <c r="L10" s="140"/>
    </row>
    <row r="11" spans="1:13" ht="409.6" customHeight="1" x14ac:dyDescent="0.35">
      <c r="A11" s="185" t="s">
        <v>175</v>
      </c>
      <c r="B11" s="185"/>
      <c r="C11" s="185"/>
      <c r="D11" s="185"/>
      <c r="E11" s="185"/>
      <c r="F11" s="185"/>
      <c r="G11" s="185"/>
      <c r="H11" s="185"/>
      <c r="I11" s="185"/>
      <c r="J11" s="185"/>
      <c r="K11" s="185"/>
      <c r="L11" s="140"/>
    </row>
    <row r="12" spans="1:13" ht="64.5" customHeight="1" x14ac:dyDescent="0.35">
      <c r="A12" s="185" t="s">
        <v>176</v>
      </c>
      <c r="B12" s="185"/>
      <c r="C12" s="185"/>
      <c r="D12" s="185"/>
      <c r="E12" s="185"/>
      <c r="F12" s="185"/>
      <c r="G12" s="185"/>
      <c r="H12" s="185"/>
      <c r="I12" s="185"/>
      <c r="J12" s="185"/>
      <c r="K12" s="185"/>
      <c r="L12" s="140"/>
    </row>
    <row r="13" spans="1:13" ht="93.5" customHeight="1" x14ac:dyDescent="0.35">
      <c r="A13" s="185" t="s">
        <v>177</v>
      </c>
      <c r="B13" s="185"/>
      <c r="C13" s="185"/>
      <c r="D13" s="185"/>
      <c r="E13" s="185"/>
      <c r="F13" s="185"/>
      <c r="G13" s="185"/>
      <c r="H13" s="185"/>
      <c r="I13" s="185"/>
      <c r="J13" s="185"/>
      <c r="K13" s="185"/>
      <c r="L13" s="140"/>
    </row>
    <row r="14" spans="1:13" ht="59" customHeight="1" x14ac:dyDescent="0.35">
      <c r="A14" s="185" t="s">
        <v>178</v>
      </c>
      <c r="B14" s="185"/>
      <c r="C14" s="185"/>
      <c r="D14" s="185"/>
      <c r="E14" s="185"/>
      <c r="F14" s="185"/>
      <c r="G14" s="185"/>
      <c r="H14" s="185"/>
      <c r="I14" s="185"/>
      <c r="J14" s="185"/>
      <c r="K14" s="185"/>
      <c r="L14" s="140"/>
    </row>
    <row r="15" spans="1:13" ht="49.5" customHeight="1" x14ac:dyDescent="0.35">
      <c r="A15" s="185" t="s">
        <v>179</v>
      </c>
      <c r="B15" s="185"/>
      <c r="C15" s="185"/>
      <c r="D15" s="185"/>
      <c r="E15" s="185"/>
      <c r="F15" s="185"/>
      <c r="G15" s="185"/>
      <c r="H15" s="185"/>
      <c r="I15" s="185"/>
      <c r="J15" s="185"/>
      <c r="K15" s="185"/>
      <c r="L15" s="140"/>
    </row>
    <row r="16" spans="1:13" ht="48.5" customHeight="1" x14ac:dyDescent="0.35">
      <c r="A16" s="185" t="s">
        <v>180</v>
      </c>
      <c r="B16" s="185"/>
      <c r="C16" s="185"/>
      <c r="D16" s="185"/>
      <c r="E16" s="185"/>
      <c r="F16" s="185"/>
      <c r="G16" s="185"/>
      <c r="H16" s="185"/>
      <c r="I16" s="185"/>
      <c r="J16" s="185"/>
      <c r="K16" s="185"/>
      <c r="L16" s="140"/>
    </row>
  </sheetData>
  <mergeCells count="16">
    <mergeCell ref="A12:K12"/>
    <mergeCell ref="A13:K13"/>
    <mergeCell ref="A14:K14"/>
    <mergeCell ref="A15:K15"/>
    <mergeCell ref="A16:K16"/>
    <mergeCell ref="A11:K11"/>
    <mergeCell ref="A1:M1"/>
    <mergeCell ref="A3:K3"/>
    <mergeCell ref="A2:K2"/>
    <mergeCell ref="A5:K5"/>
    <mergeCell ref="A4:K4"/>
    <mergeCell ref="A6:K6"/>
    <mergeCell ref="A7:K7"/>
    <mergeCell ref="A8:K8"/>
    <mergeCell ref="A9:K9"/>
    <mergeCell ref="A10:K10"/>
  </mergeCells>
  <dataValidations count="1">
    <dataValidation type="list" allowBlank="1" showInputMessage="1" showErrorMessage="1" sqref="L3:L16" xr:uid="{00000000-0002-0000-0200-000000000000}">
      <formula1>"Yes,No"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pageSetUpPr fitToPage="1"/>
  </sheetPr>
  <dimension ref="A1:O51"/>
  <sheetViews>
    <sheetView zoomScale="57" zoomScaleNormal="57" workbookViewId="0">
      <pane ySplit="6" topLeftCell="A8" activePane="bottomLeft" state="frozen"/>
      <selection activeCell="B9" sqref="B9"/>
      <selection pane="bottomLeft" activeCell="F18" sqref="F18"/>
    </sheetView>
  </sheetViews>
  <sheetFormatPr defaultRowHeight="14.5" x14ac:dyDescent="0.35"/>
  <cols>
    <col min="1" max="1" width="43.7265625" style="7" customWidth="1"/>
    <col min="2" max="2" width="22.453125" style="7" customWidth="1"/>
    <col min="3" max="3" width="15.54296875" style="7" customWidth="1"/>
    <col min="4" max="4" width="10.453125" style="7" customWidth="1"/>
    <col min="5" max="5" width="11.26953125" style="7" customWidth="1"/>
    <col min="6" max="6" width="14.81640625" style="7" customWidth="1"/>
    <col min="7" max="7" width="13.7265625" style="7" bestFit="1" customWidth="1"/>
    <col min="8" max="8" width="13.1796875" style="7" customWidth="1"/>
    <col min="9" max="9" width="14" style="7" customWidth="1"/>
    <col min="10" max="10" width="13.1796875" style="7" customWidth="1"/>
    <col min="11" max="11" width="15.26953125" style="7" customWidth="1"/>
    <col min="12" max="12" width="17" style="7" customWidth="1"/>
    <col min="13" max="13" width="16.1796875" style="7" customWidth="1"/>
    <col min="14" max="14" width="14" style="7" bestFit="1" customWidth="1"/>
    <col min="15" max="15" width="15.453125" style="7" customWidth="1"/>
    <col min="16" max="256" width="9.1796875" style="7"/>
    <col min="257" max="257" width="43.7265625" style="7" customWidth="1"/>
    <col min="258" max="258" width="22.453125" style="7" customWidth="1"/>
    <col min="259" max="259" width="15.54296875" style="7" customWidth="1"/>
    <col min="260" max="260" width="10.453125" style="7" customWidth="1"/>
    <col min="261" max="261" width="11.26953125" style="7" customWidth="1"/>
    <col min="262" max="262" width="14.81640625" style="7" customWidth="1"/>
    <col min="263" max="263" width="13.7265625" style="7" bestFit="1" customWidth="1"/>
    <col min="264" max="264" width="13.1796875" style="7" customWidth="1"/>
    <col min="265" max="265" width="14" style="7" customWidth="1"/>
    <col min="266" max="267" width="13.1796875" style="7" customWidth="1"/>
    <col min="268" max="268" width="19" style="7" customWidth="1"/>
    <col min="269" max="269" width="16.1796875" style="7" customWidth="1"/>
    <col min="270" max="270" width="14" style="7" bestFit="1" customWidth="1"/>
    <col min="271" max="271" width="12.54296875" style="7" customWidth="1"/>
    <col min="272" max="512" width="9.1796875" style="7"/>
    <col min="513" max="513" width="43.7265625" style="7" customWidth="1"/>
    <col min="514" max="514" width="22.453125" style="7" customWidth="1"/>
    <col min="515" max="515" width="15.54296875" style="7" customWidth="1"/>
    <col min="516" max="516" width="10.453125" style="7" customWidth="1"/>
    <col min="517" max="517" width="11.26953125" style="7" customWidth="1"/>
    <col min="518" max="518" width="14.81640625" style="7" customWidth="1"/>
    <col min="519" max="519" width="13.7265625" style="7" bestFit="1" customWidth="1"/>
    <col min="520" max="520" width="13.1796875" style="7" customWidth="1"/>
    <col min="521" max="521" width="14" style="7" customWidth="1"/>
    <col min="522" max="523" width="13.1796875" style="7" customWidth="1"/>
    <col min="524" max="524" width="19" style="7" customWidth="1"/>
    <col min="525" max="525" width="16.1796875" style="7" customWidth="1"/>
    <col min="526" max="526" width="14" style="7" bestFit="1" customWidth="1"/>
    <col min="527" max="527" width="12.54296875" style="7" customWidth="1"/>
    <col min="528" max="768" width="9.1796875" style="7"/>
    <col min="769" max="769" width="43.7265625" style="7" customWidth="1"/>
    <col min="770" max="770" width="22.453125" style="7" customWidth="1"/>
    <col min="771" max="771" width="15.54296875" style="7" customWidth="1"/>
    <col min="772" max="772" width="10.453125" style="7" customWidth="1"/>
    <col min="773" max="773" width="11.26953125" style="7" customWidth="1"/>
    <col min="774" max="774" width="14.81640625" style="7" customWidth="1"/>
    <col min="775" max="775" width="13.7265625" style="7" bestFit="1" customWidth="1"/>
    <col min="776" max="776" width="13.1796875" style="7" customWidth="1"/>
    <col min="777" max="777" width="14" style="7" customWidth="1"/>
    <col min="778" max="779" width="13.1796875" style="7" customWidth="1"/>
    <col min="780" max="780" width="19" style="7" customWidth="1"/>
    <col min="781" max="781" width="16.1796875" style="7" customWidth="1"/>
    <col min="782" max="782" width="14" style="7" bestFit="1" customWidth="1"/>
    <col min="783" max="783" width="12.54296875" style="7" customWidth="1"/>
    <col min="784" max="1024" width="9.1796875" style="7"/>
    <col min="1025" max="1025" width="43.7265625" style="7" customWidth="1"/>
    <col min="1026" max="1026" width="22.453125" style="7" customWidth="1"/>
    <col min="1027" max="1027" width="15.54296875" style="7" customWidth="1"/>
    <col min="1028" max="1028" width="10.453125" style="7" customWidth="1"/>
    <col min="1029" max="1029" width="11.26953125" style="7" customWidth="1"/>
    <col min="1030" max="1030" width="14.81640625" style="7" customWidth="1"/>
    <col min="1031" max="1031" width="13.7265625" style="7" bestFit="1" customWidth="1"/>
    <col min="1032" max="1032" width="13.1796875" style="7" customWidth="1"/>
    <col min="1033" max="1033" width="14" style="7" customWidth="1"/>
    <col min="1034" max="1035" width="13.1796875" style="7" customWidth="1"/>
    <col min="1036" max="1036" width="19" style="7" customWidth="1"/>
    <col min="1037" max="1037" width="16.1796875" style="7" customWidth="1"/>
    <col min="1038" max="1038" width="14" style="7" bestFit="1" customWidth="1"/>
    <col min="1039" max="1039" width="12.54296875" style="7" customWidth="1"/>
    <col min="1040" max="1280" width="9.1796875" style="7"/>
    <col min="1281" max="1281" width="43.7265625" style="7" customWidth="1"/>
    <col min="1282" max="1282" width="22.453125" style="7" customWidth="1"/>
    <col min="1283" max="1283" width="15.54296875" style="7" customWidth="1"/>
    <col min="1284" max="1284" width="10.453125" style="7" customWidth="1"/>
    <col min="1285" max="1285" width="11.26953125" style="7" customWidth="1"/>
    <col min="1286" max="1286" width="14.81640625" style="7" customWidth="1"/>
    <col min="1287" max="1287" width="13.7265625" style="7" bestFit="1" customWidth="1"/>
    <col min="1288" max="1288" width="13.1796875" style="7" customWidth="1"/>
    <col min="1289" max="1289" width="14" style="7" customWidth="1"/>
    <col min="1290" max="1291" width="13.1796875" style="7" customWidth="1"/>
    <col min="1292" max="1292" width="19" style="7" customWidth="1"/>
    <col min="1293" max="1293" width="16.1796875" style="7" customWidth="1"/>
    <col min="1294" max="1294" width="14" style="7" bestFit="1" customWidth="1"/>
    <col min="1295" max="1295" width="12.54296875" style="7" customWidth="1"/>
    <col min="1296" max="1536" width="9.1796875" style="7"/>
    <col min="1537" max="1537" width="43.7265625" style="7" customWidth="1"/>
    <col min="1538" max="1538" width="22.453125" style="7" customWidth="1"/>
    <col min="1539" max="1539" width="15.54296875" style="7" customWidth="1"/>
    <col min="1540" max="1540" width="10.453125" style="7" customWidth="1"/>
    <col min="1541" max="1541" width="11.26953125" style="7" customWidth="1"/>
    <col min="1542" max="1542" width="14.81640625" style="7" customWidth="1"/>
    <col min="1543" max="1543" width="13.7265625" style="7" bestFit="1" customWidth="1"/>
    <col min="1544" max="1544" width="13.1796875" style="7" customWidth="1"/>
    <col min="1545" max="1545" width="14" style="7" customWidth="1"/>
    <col min="1546" max="1547" width="13.1796875" style="7" customWidth="1"/>
    <col min="1548" max="1548" width="19" style="7" customWidth="1"/>
    <col min="1549" max="1549" width="16.1796875" style="7" customWidth="1"/>
    <col min="1550" max="1550" width="14" style="7" bestFit="1" customWidth="1"/>
    <col min="1551" max="1551" width="12.54296875" style="7" customWidth="1"/>
    <col min="1552" max="1792" width="9.1796875" style="7"/>
    <col min="1793" max="1793" width="43.7265625" style="7" customWidth="1"/>
    <col min="1794" max="1794" width="22.453125" style="7" customWidth="1"/>
    <col min="1795" max="1795" width="15.54296875" style="7" customWidth="1"/>
    <col min="1796" max="1796" width="10.453125" style="7" customWidth="1"/>
    <col min="1797" max="1797" width="11.26953125" style="7" customWidth="1"/>
    <col min="1798" max="1798" width="14.81640625" style="7" customWidth="1"/>
    <col min="1799" max="1799" width="13.7265625" style="7" bestFit="1" customWidth="1"/>
    <col min="1800" max="1800" width="13.1796875" style="7" customWidth="1"/>
    <col min="1801" max="1801" width="14" style="7" customWidth="1"/>
    <col min="1802" max="1803" width="13.1796875" style="7" customWidth="1"/>
    <col min="1804" max="1804" width="19" style="7" customWidth="1"/>
    <col min="1805" max="1805" width="16.1796875" style="7" customWidth="1"/>
    <col min="1806" max="1806" width="14" style="7" bestFit="1" customWidth="1"/>
    <col min="1807" max="1807" width="12.54296875" style="7" customWidth="1"/>
    <col min="1808" max="2048" width="9.1796875" style="7"/>
    <col min="2049" max="2049" width="43.7265625" style="7" customWidth="1"/>
    <col min="2050" max="2050" width="22.453125" style="7" customWidth="1"/>
    <col min="2051" max="2051" width="15.54296875" style="7" customWidth="1"/>
    <col min="2052" max="2052" width="10.453125" style="7" customWidth="1"/>
    <col min="2053" max="2053" width="11.26953125" style="7" customWidth="1"/>
    <col min="2054" max="2054" width="14.81640625" style="7" customWidth="1"/>
    <col min="2055" max="2055" width="13.7265625" style="7" bestFit="1" customWidth="1"/>
    <col min="2056" max="2056" width="13.1796875" style="7" customWidth="1"/>
    <col min="2057" max="2057" width="14" style="7" customWidth="1"/>
    <col min="2058" max="2059" width="13.1796875" style="7" customWidth="1"/>
    <col min="2060" max="2060" width="19" style="7" customWidth="1"/>
    <col min="2061" max="2061" width="16.1796875" style="7" customWidth="1"/>
    <col min="2062" max="2062" width="14" style="7" bestFit="1" customWidth="1"/>
    <col min="2063" max="2063" width="12.54296875" style="7" customWidth="1"/>
    <col min="2064" max="2304" width="9.1796875" style="7"/>
    <col min="2305" max="2305" width="43.7265625" style="7" customWidth="1"/>
    <col min="2306" max="2306" width="22.453125" style="7" customWidth="1"/>
    <col min="2307" max="2307" width="15.54296875" style="7" customWidth="1"/>
    <col min="2308" max="2308" width="10.453125" style="7" customWidth="1"/>
    <col min="2309" max="2309" width="11.26953125" style="7" customWidth="1"/>
    <col min="2310" max="2310" width="14.81640625" style="7" customWidth="1"/>
    <col min="2311" max="2311" width="13.7265625" style="7" bestFit="1" customWidth="1"/>
    <col min="2312" max="2312" width="13.1796875" style="7" customWidth="1"/>
    <col min="2313" max="2313" width="14" style="7" customWidth="1"/>
    <col min="2314" max="2315" width="13.1796875" style="7" customWidth="1"/>
    <col min="2316" max="2316" width="19" style="7" customWidth="1"/>
    <col min="2317" max="2317" width="16.1796875" style="7" customWidth="1"/>
    <col min="2318" max="2318" width="14" style="7" bestFit="1" customWidth="1"/>
    <col min="2319" max="2319" width="12.54296875" style="7" customWidth="1"/>
    <col min="2320" max="2560" width="9.1796875" style="7"/>
    <col min="2561" max="2561" width="43.7265625" style="7" customWidth="1"/>
    <col min="2562" max="2562" width="22.453125" style="7" customWidth="1"/>
    <col min="2563" max="2563" width="15.54296875" style="7" customWidth="1"/>
    <col min="2564" max="2564" width="10.453125" style="7" customWidth="1"/>
    <col min="2565" max="2565" width="11.26953125" style="7" customWidth="1"/>
    <col min="2566" max="2566" width="14.81640625" style="7" customWidth="1"/>
    <col min="2567" max="2567" width="13.7265625" style="7" bestFit="1" customWidth="1"/>
    <col min="2568" max="2568" width="13.1796875" style="7" customWidth="1"/>
    <col min="2569" max="2569" width="14" style="7" customWidth="1"/>
    <col min="2570" max="2571" width="13.1796875" style="7" customWidth="1"/>
    <col min="2572" max="2572" width="19" style="7" customWidth="1"/>
    <col min="2573" max="2573" width="16.1796875" style="7" customWidth="1"/>
    <col min="2574" max="2574" width="14" style="7" bestFit="1" customWidth="1"/>
    <col min="2575" max="2575" width="12.54296875" style="7" customWidth="1"/>
    <col min="2576" max="2816" width="9.1796875" style="7"/>
    <col min="2817" max="2817" width="43.7265625" style="7" customWidth="1"/>
    <col min="2818" max="2818" width="22.453125" style="7" customWidth="1"/>
    <col min="2819" max="2819" width="15.54296875" style="7" customWidth="1"/>
    <col min="2820" max="2820" width="10.453125" style="7" customWidth="1"/>
    <col min="2821" max="2821" width="11.26953125" style="7" customWidth="1"/>
    <col min="2822" max="2822" width="14.81640625" style="7" customWidth="1"/>
    <col min="2823" max="2823" width="13.7265625" style="7" bestFit="1" customWidth="1"/>
    <col min="2824" max="2824" width="13.1796875" style="7" customWidth="1"/>
    <col min="2825" max="2825" width="14" style="7" customWidth="1"/>
    <col min="2826" max="2827" width="13.1796875" style="7" customWidth="1"/>
    <col min="2828" max="2828" width="19" style="7" customWidth="1"/>
    <col min="2829" max="2829" width="16.1796875" style="7" customWidth="1"/>
    <col min="2830" max="2830" width="14" style="7" bestFit="1" customWidth="1"/>
    <col min="2831" max="2831" width="12.54296875" style="7" customWidth="1"/>
    <col min="2832" max="3072" width="9.1796875" style="7"/>
    <col min="3073" max="3073" width="43.7265625" style="7" customWidth="1"/>
    <col min="3074" max="3074" width="22.453125" style="7" customWidth="1"/>
    <col min="3075" max="3075" width="15.54296875" style="7" customWidth="1"/>
    <col min="3076" max="3076" width="10.453125" style="7" customWidth="1"/>
    <col min="3077" max="3077" width="11.26953125" style="7" customWidth="1"/>
    <col min="3078" max="3078" width="14.81640625" style="7" customWidth="1"/>
    <col min="3079" max="3079" width="13.7265625" style="7" bestFit="1" customWidth="1"/>
    <col min="3080" max="3080" width="13.1796875" style="7" customWidth="1"/>
    <col min="3081" max="3081" width="14" style="7" customWidth="1"/>
    <col min="3082" max="3083" width="13.1796875" style="7" customWidth="1"/>
    <col min="3084" max="3084" width="19" style="7" customWidth="1"/>
    <col min="3085" max="3085" width="16.1796875" style="7" customWidth="1"/>
    <col min="3086" max="3086" width="14" style="7" bestFit="1" customWidth="1"/>
    <col min="3087" max="3087" width="12.54296875" style="7" customWidth="1"/>
    <col min="3088" max="3328" width="9.1796875" style="7"/>
    <col min="3329" max="3329" width="43.7265625" style="7" customWidth="1"/>
    <col min="3330" max="3330" width="22.453125" style="7" customWidth="1"/>
    <col min="3331" max="3331" width="15.54296875" style="7" customWidth="1"/>
    <col min="3332" max="3332" width="10.453125" style="7" customWidth="1"/>
    <col min="3333" max="3333" width="11.26953125" style="7" customWidth="1"/>
    <col min="3334" max="3334" width="14.81640625" style="7" customWidth="1"/>
    <col min="3335" max="3335" width="13.7265625" style="7" bestFit="1" customWidth="1"/>
    <col min="3336" max="3336" width="13.1796875" style="7" customWidth="1"/>
    <col min="3337" max="3337" width="14" style="7" customWidth="1"/>
    <col min="3338" max="3339" width="13.1796875" style="7" customWidth="1"/>
    <col min="3340" max="3340" width="19" style="7" customWidth="1"/>
    <col min="3341" max="3341" width="16.1796875" style="7" customWidth="1"/>
    <col min="3342" max="3342" width="14" style="7" bestFit="1" customWidth="1"/>
    <col min="3343" max="3343" width="12.54296875" style="7" customWidth="1"/>
    <col min="3344" max="3584" width="9.1796875" style="7"/>
    <col min="3585" max="3585" width="43.7265625" style="7" customWidth="1"/>
    <col min="3586" max="3586" width="22.453125" style="7" customWidth="1"/>
    <col min="3587" max="3587" width="15.54296875" style="7" customWidth="1"/>
    <col min="3588" max="3588" width="10.453125" style="7" customWidth="1"/>
    <col min="3589" max="3589" width="11.26953125" style="7" customWidth="1"/>
    <col min="3590" max="3590" width="14.81640625" style="7" customWidth="1"/>
    <col min="3591" max="3591" width="13.7265625" style="7" bestFit="1" customWidth="1"/>
    <col min="3592" max="3592" width="13.1796875" style="7" customWidth="1"/>
    <col min="3593" max="3593" width="14" style="7" customWidth="1"/>
    <col min="3594" max="3595" width="13.1796875" style="7" customWidth="1"/>
    <col min="3596" max="3596" width="19" style="7" customWidth="1"/>
    <col min="3597" max="3597" width="16.1796875" style="7" customWidth="1"/>
    <col min="3598" max="3598" width="14" style="7" bestFit="1" customWidth="1"/>
    <col min="3599" max="3599" width="12.54296875" style="7" customWidth="1"/>
    <col min="3600" max="3840" width="9.1796875" style="7"/>
    <col min="3841" max="3841" width="43.7265625" style="7" customWidth="1"/>
    <col min="3842" max="3842" width="22.453125" style="7" customWidth="1"/>
    <col min="3843" max="3843" width="15.54296875" style="7" customWidth="1"/>
    <col min="3844" max="3844" width="10.453125" style="7" customWidth="1"/>
    <col min="3845" max="3845" width="11.26953125" style="7" customWidth="1"/>
    <col min="3846" max="3846" width="14.81640625" style="7" customWidth="1"/>
    <col min="3847" max="3847" width="13.7265625" style="7" bestFit="1" customWidth="1"/>
    <col min="3848" max="3848" width="13.1796875" style="7" customWidth="1"/>
    <col min="3849" max="3849" width="14" style="7" customWidth="1"/>
    <col min="3850" max="3851" width="13.1796875" style="7" customWidth="1"/>
    <col min="3852" max="3852" width="19" style="7" customWidth="1"/>
    <col min="3853" max="3853" width="16.1796875" style="7" customWidth="1"/>
    <col min="3854" max="3854" width="14" style="7" bestFit="1" customWidth="1"/>
    <col min="3855" max="3855" width="12.54296875" style="7" customWidth="1"/>
    <col min="3856" max="4096" width="9.1796875" style="7"/>
    <col min="4097" max="4097" width="43.7265625" style="7" customWidth="1"/>
    <col min="4098" max="4098" width="22.453125" style="7" customWidth="1"/>
    <col min="4099" max="4099" width="15.54296875" style="7" customWidth="1"/>
    <col min="4100" max="4100" width="10.453125" style="7" customWidth="1"/>
    <col min="4101" max="4101" width="11.26953125" style="7" customWidth="1"/>
    <col min="4102" max="4102" width="14.81640625" style="7" customWidth="1"/>
    <col min="4103" max="4103" width="13.7265625" style="7" bestFit="1" customWidth="1"/>
    <col min="4104" max="4104" width="13.1796875" style="7" customWidth="1"/>
    <col min="4105" max="4105" width="14" style="7" customWidth="1"/>
    <col min="4106" max="4107" width="13.1796875" style="7" customWidth="1"/>
    <col min="4108" max="4108" width="19" style="7" customWidth="1"/>
    <col min="4109" max="4109" width="16.1796875" style="7" customWidth="1"/>
    <col min="4110" max="4110" width="14" style="7" bestFit="1" customWidth="1"/>
    <col min="4111" max="4111" width="12.54296875" style="7" customWidth="1"/>
    <col min="4112" max="4352" width="9.1796875" style="7"/>
    <col min="4353" max="4353" width="43.7265625" style="7" customWidth="1"/>
    <col min="4354" max="4354" width="22.453125" style="7" customWidth="1"/>
    <col min="4355" max="4355" width="15.54296875" style="7" customWidth="1"/>
    <col min="4356" max="4356" width="10.453125" style="7" customWidth="1"/>
    <col min="4357" max="4357" width="11.26953125" style="7" customWidth="1"/>
    <col min="4358" max="4358" width="14.81640625" style="7" customWidth="1"/>
    <col min="4359" max="4359" width="13.7265625" style="7" bestFit="1" customWidth="1"/>
    <col min="4360" max="4360" width="13.1796875" style="7" customWidth="1"/>
    <col min="4361" max="4361" width="14" style="7" customWidth="1"/>
    <col min="4362" max="4363" width="13.1796875" style="7" customWidth="1"/>
    <col min="4364" max="4364" width="19" style="7" customWidth="1"/>
    <col min="4365" max="4365" width="16.1796875" style="7" customWidth="1"/>
    <col min="4366" max="4366" width="14" style="7" bestFit="1" customWidth="1"/>
    <col min="4367" max="4367" width="12.54296875" style="7" customWidth="1"/>
    <col min="4368" max="4608" width="9.1796875" style="7"/>
    <col min="4609" max="4609" width="43.7265625" style="7" customWidth="1"/>
    <col min="4610" max="4610" width="22.453125" style="7" customWidth="1"/>
    <col min="4611" max="4611" width="15.54296875" style="7" customWidth="1"/>
    <col min="4612" max="4612" width="10.453125" style="7" customWidth="1"/>
    <col min="4613" max="4613" width="11.26953125" style="7" customWidth="1"/>
    <col min="4614" max="4614" width="14.81640625" style="7" customWidth="1"/>
    <col min="4615" max="4615" width="13.7265625" style="7" bestFit="1" customWidth="1"/>
    <col min="4616" max="4616" width="13.1796875" style="7" customWidth="1"/>
    <col min="4617" max="4617" width="14" style="7" customWidth="1"/>
    <col min="4618" max="4619" width="13.1796875" style="7" customWidth="1"/>
    <col min="4620" max="4620" width="19" style="7" customWidth="1"/>
    <col min="4621" max="4621" width="16.1796875" style="7" customWidth="1"/>
    <col min="4622" max="4622" width="14" style="7" bestFit="1" customWidth="1"/>
    <col min="4623" max="4623" width="12.54296875" style="7" customWidth="1"/>
    <col min="4624" max="4864" width="9.1796875" style="7"/>
    <col min="4865" max="4865" width="43.7265625" style="7" customWidth="1"/>
    <col min="4866" max="4866" width="22.453125" style="7" customWidth="1"/>
    <col min="4867" max="4867" width="15.54296875" style="7" customWidth="1"/>
    <col min="4868" max="4868" width="10.453125" style="7" customWidth="1"/>
    <col min="4869" max="4869" width="11.26953125" style="7" customWidth="1"/>
    <col min="4870" max="4870" width="14.81640625" style="7" customWidth="1"/>
    <col min="4871" max="4871" width="13.7265625" style="7" bestFit="1" customWidth="1"/>
    <col min="4872" max="4872" width="13.1796875" style="7" customWidth="1"/>
    <col min="4873" max="4873" width="14" style="7" customWidth="1"/>
    <col min="4874" max="4875" width="13.1796875" style="7" customWidth="1"/>
    <col min="4876" max="4876" width="19" style="7" customWidth="1"/>
    <col min="4877" max="4877" width="16.1796875" style="7" customWidth="1"/>
    <col min="4878" max="4878" width="14" style="7" bestFit="1" customWidth="1"/>
    <col min="4879" max="4879" width="12.54296875" style="7" customWidth="1"/>
    <col min="4880" max="5120" width="9.1796875" style="7"/>
    <col min="5121" max="5121" width="43.7265625" style="7" customWidth="1"/>
    <col min="5122" max="5122" width="22.453125" style="7" customWidth="1"/>
    <col min="5123" max="5123" width="15.54296875" style="7" customWidth="1"/>
    <col min="5124" max="5124" width="10.453125" style="7" customWidth="1"/>
    <col min="5125" max="5125" width="11.26953125" style="7" customWidth="1"/>
    <col min="5126" max="5126" width="14.81640625" style="7" customWidth="1"/>
    <col min="5127" max="5127" width="13.7265625" style="7" bestFit="1" customWidth="1"/>
    <col min="5128" max="5128" width="13.1796875" style="7" customWidth="1"/>
    <col min="5129" max="5129" width="14" style="7" customWidth="1"/>
    <col min="5130" max="5131" width="13.1796875" style="7" customWidth="1"/>
    <col min="5132" max="5132" width="19" style="7" customWidth="1"/>
    <col min="5133" max="5133" width="16.1796875" style="7" customWidth="1"/>
    <col min="5134" max="5134" width="14" style="7" bestFit="1" customWidth="1"/>
    <col min="5135" max="5135" width="12.54296875" style="7" customWidth="1"/>
    <col min="5136" max="5376" width="9.1796875" style="7"/>
    <col min="5377" max="5377" width="43.7265625" style="7" customWidth="1"/>
    <col min="5378" max="5378" width="22.453125" style="7" customWidth="1"/>
    <col min="5379" max="5379" width="15.54296875" style="7" customWidth="1"/>
    <col min="5380" max="5380" width="10.453125" style="7" customWidth="1"/>
    <col min="5381" max="5381" width="11.26953125" style="7" customWidth="1"/>
    <col min="5382" max="5382" width="14.81640625" style="7" customWidth="1"/>
    <col min="5383" max="5383" width="13.7265625" style="7" bestFit="1" customWidth="1"/>
    <col min="5384" max="5384" width="13.1796875" style="7" customWidth="1"/>
    <col min="5385" max="5385" width="14" style="7" customWidth="1"/>
    <col min="5386" max="5387" width="13.1796875" style="7" customWidth="1"/>
    <col min="5388" max="5388" width="19" style="7" customWidth="1"/>
    <col min="5389" max="5389" width="16.1796875" style="7" customWidth="1"/>
    <col min="5390" max="5390" width="14" style="7" bestFit="1" customWidth="1"/>
    <col min="5391" max="5391" width="12.54296875" style="7" customWidth="1"/>
    <col min="5392" max="5632" width="9.1796875" style="7"/>
    <col min="5633" max="5633" width="43.7265625" style="7" customWidth="1"/>
    <col min="5634" max="5634" width="22.453125" style="7" customWidth="1"/>
    <col min="5635" max="5635" width="15.54296875" style="7" customWidth="1"/>
    <col min="5636" max="5636" width="10.453125" style="7" customWidth="1"/>
    <col min="5637" max="5637" width="11.26953125" style="7" customWidth="1"/>
    <col min="5638" max="5638" width="14.81640625" style="7" customWidth="1"/>
    <col min="5639" max="5639" width="13.7265625" style="7" bestFit="1" customWidth="1"/>
    <col min="5640" max="5640" width="13.1796875" style="7" customWidth="1"/>
    <col min="5641" max="5641" width="14" style="7" customWidth="1"/>
    <col min="5642" max="5643" width="13.1796875" style="7" customWidth="1"/>
    <col min="5644" max="5644" width="19" style="7" customWidth="1"/>
    <col min="5645" max="5645" width="16.1796875" style="7" customWidth="1"/>
    <col min="5646" max="5646" width="14" style="7" bestFit="1" customWidth="1"/>
    <col min="5647" max="5647" width="12.54296875" style="7" customWidth="1"/>
    <col min="5648" max="5888" width="9.1796875" style="7"/>
    <col min="5889" max="5889" width="43.7265625" style="7" customWidth="1"/>
    <col min="5890" max="5890" width="22.453125" style="7" customWidth="1"/>
    <col min="5891" max="5891" width="15.54296875" style="7" customWidth="1"/>
    <col min="5892" max="5892" width="10.453125" style="7" customWidth="1"/>
    <col min="5893" max="5893" width="11.26953125" style="7" customWidth="1"/>
    <col min="5894" max="5894" width="14.81640625" style="7" customWidth="1"/>
    <col min="5895" max="5895" width="13.7265625" style="7" bestFit="1" customWidth="1"/>
    <col min="5896" max="5896" width="13.1796875" style="7" customWidth="1"/>
    <col min="5897" max="5897" width="14" style="7" customWidth="1"/>
    <col min="5898" max="5899" width="13.1796875" style="7" customWidth="1"/>
    <col min="5900" max="5900" width="19" style="7" customWidth="1"/>
    <col min="5901" max="5901" width="16.1796875" style="7" customWidth="1"/>
    <col min="5902" max="5902" width="14" style="7" bestFit="1" customWidth="1"/>
    <col min="5903" max="5903" width="12.54296875" style="7" customWidth="1"/>
    <col min="5904" max="6144" width="9.1796875" style="7"/>
    <col min="6145" max="6145" width="43.7265625" style="7" customWidth="1"/>
    <col min="6146" max="6146" width="22.453125" style="7" customWidth="1"/>
    <col min="6147" max="6147" width="15.54296875" style="7" customWidth="1"/>
    <col min="6148" max="6148" width="10.453125" style="7" customWidth="1"/>
    <col min="6149" max="6149" width="11.26953125" style="7" customWidth="1"/>
    <col min="6150" max="6150" width="14.81640625" style="7" customWidth="1"/>
    <col min="6151" max="6151" width="13.7265625" style="7" bestFit="1" customWidth="1"/>
    <col min="6152" max="6152" width="13.1796875" style="7" customWidth="1"/>
    <col min="6153" max="6153" width="14" style="7" customWidth="1"/>
    <col min="6154" max="6155" width="13.1796875" style="7" customWidth="1"/>
    <col min="6156" max="6156" width="19" style="7" customWidth="1"/>
    <col min="6157" max="6157" width="16.1796875" style="7" customWidth="1"/>
    <col min="6158" max="6158" width="14" style="7" bestFit="1" customWidth="1"/>
    <col min="6159" max="6159" width="12.54296875" style="7" customWidth="1"/>
    <col min="6160" max="6400" width="9.1796875" style="7"/>
    <col min="6401" max="6401" width="43.7265625" style="7" customWidth="1"/>
    <col min="6402" max="6402" width="22.453125" style="7" customWidth="1"/>
    <col min="6403" max="6403" width="15.54296875" style="7" customWidth="1"/>
    <col min="6404" max="6404" width="10.453125" style="7" customWidth="1"/>
    <col min="6405" max="6405" width="11.26953125" style="7" customWidth="1"/>
    <col min="6406" max="6406" width="14.81640625" style="7" customWidth="1"/>
    <col min="6407" max="6407" width="13.7265625" style="7" bestFit="1" customWidth="1"/>
    <col min="6408" max="6408" width="13.1796875" style="7" customWidth="1"/>
    <col min="6409" max="6409" width="14" style="7" customWidth="1"/>
    <col min="6410" max="6411" width="13.1796875" style="7" customWidth="1"/>
    <col min="6412" max="6412" width="19" style="7" customWidth="1"/>
    <col min="6413" max="6413" width="16.1796875" style="7" customWidth="1"/>
    <col min="6414" max="6414" width="14" style="7" bestFit="1" customWidth="1"/>
    <col min="6415" max="6415" width="12.54296875" style="7" customWidth="1"/>
    <col min="6416" max="6656" width="9.1796875" style="7"/>
    <col min="6657" max="6657" width="43.7265625" style="7" customWidth="1"/>
    <col min="6658" max="6658" width="22.453125" style="7" customWidth="1"/>
    <col min="6659" max="6659" width="15.54296875" style="7" customWidth="1"/>
    <col min="6660" max="6660" width="10.453125" style="7" customWidth="1"/>
    <col min="6661" max="6661" width="11.26953125" style="7" customWidth="1"/>
    <col min="6662" max="6662" width="14.81640625" style="7" customWidth="1"/>
    <col min="6663" max="6663" width="13.7265625" style="7" bestFit="1" customWidth="1"/>
    <col min="6664" max="6664" width="13.1796875" style="7" customWidth="1"/>
    <col min="6665" max="6665" width="14" style="7" customWidth="1"/>
    <col min="6666" max="6667" width="13.1796875" style="7" customWidth="1"/>
    <col min="6668" max="6668" width="19" style="7" customWidth="1"/>
    <col min="6669" max="6669" width="16.1796875" style="7" customWidth="1"/>
    <col min="6670" max="6670" width="14" style="7" bestFit="1" customWidth="1"/>
    <col min="6671" max="6671" width="12.54296875" style="7" customWidth="1"/>
    <col min="6672" max="6912" width="9.1796875" style="7"/>
    <col min="6913" max="6913" width="43.7265625" style="7" customWidth="1"/>
    <col min="6914" max="6914" width="22.453125" style="7" customWidth="1"/>
    <col min="6915" max="6915" width="15.54296875" style="7" customWidth="1"/>
    <col min="6916" max="6916" width="10.453125" style="7" customWidth="1"/>
    <col min="6917" max="6917" width="11.26953125" style="7" customWidth="1"/>
    <col min="6918" max="6918" width="14.81640625" style="7" customWidth="1"/>
    <col min="6919" max="6919" width="13.7265625" style="7" bestFit="1" customWidth="1"/>
    <col min="6920" max="6920" width="13.1796875" style="7" customWidth="1"/>
    <col min="6921" max="6921" width="14" style="7" customWidth="1"/>
    <col min="6922" max="6923" width="13.1796875" style="7" customWidth="1"/>
    <col min="6924" max="6924" width="19" style="7" customWidth="1"/>
    <col min="6925" max="6925" width="16.1796875" style="7" customWidth="1"/>
    <col min="6926" max="6926" width="14" style="7" bestFit="1" customWidth="1"/>
    <col min="6927" max="6927" width="12.54296875" style="7" customWidth="1"/>
    <col min="6928" max="7168" width="9.1796875" style="7"/>
    <col min="7169" max="7169" width="43.7265625" style="7" customWidth="1"/>
    <col min="7170" max="7170" width="22.453125" style="7" customWidth="1"/>
    <col min="7171" max="7171" width="15.54296875" style="7" customWidth="1"/>
    <col min="7172" max="7172" width="10.453125" style="7" customWidth="1"/>
    <col min="7173" max="7173" width="11.26953125" style="7" customWidth="1"/>
    <col min="7174" max="7174" width="14.81640625" style="7" customWidth="1"/>
    <col min="7175" max="7175" width="13.7265625" style="7" bestFit="1" customWidth="1"/>
    <col min="7176" max="7176" width="13.1796875" style="7" customWidth="1"/>
    <col min="7177" max="7177" width="14" style="7" customWidth="1"/>
    <col min="7178" max="7179" width="13.1796875" style="7" customWidth="1"/>
    <col min="7180" max="7180" width="19" style="7" customWidth="1"/>
    <col min="7181" max="7181" width="16.1796875" style="7" customWidth="1"/>
    <col min="7182" max="7182" width="14" style="7" bestFit="1" customWidth="1"/>
    <col min="7183" max="7183" width="12.54296875" style="7" customWidth="1"/>
    <col min="7184" max="7424" width="9.1796875" style="7"/>
    <col min="7425" max="7425" width="43.7265625" style="7" customWidth="1"/>
    <col min="7426" max="7426" width="22.453125" style="7" customWidth="1"/>
    <col min="7427" max="7427" width="15.54296875" style="7" customWidth="1"/>
    <col min="7428" max="7428" width="10.453125" style="7" customWidth="1"/>
    <col min="7429" max="7429" width="11.26953125" style="7" customWidth="1"/>
    <col min="7430" max="7430" width="14.81640625" style="7" customWidth="1"/>
    <col min="7431" max="7431" width="13.7265625" style="7" bestFit="1" customWidth="1"/>
    <col min="7432" max="7432" width="13.1796875" style="7" customWidth="1"/>
    <col min="7433" max="7433" width="14" style="7" customWidth="1"/>
    <col min="7434" max="7435" width="13.1796875" style="7" customWidth="1"/>
    <col min="7436" max="7436" width="19" style="7" customWidth="1"/>
    <col min="7437" max="7437" width="16.1796875" style="7" customWidth="1"/>
    <col min="7438" max="7438" width="14" style="7" bestFit="1" customWidth="1"/>
    <col min="7439" max="7439" width="12.54296875" style="7" customWidth="1"/>
    <col min="7440" max="7680" width="9.1796875" style="7"/>
    <col min="7681" max="7681" width="43.7265625" style="7" customWidth="1"/>
    <col min="7682" max="7682" width="22.453125" style="7" customWidth="1"/>
    <col min="7683" max="7683" width="15.54296875" style="7" customWidth="1"/>
    <col min="7684" max="7684" width="10.453125" style="7" customWidth="1"/>
    <col min="7685" max="7685" width="11.26953125" style="7" customWidth="1"/>
    <col min="7686" max="7686" width="14.81640625" style="7" customWidth="1"/>
    <col min="7687" max="7687" width="13.7265625" style="7" bestFit="1" customWidth="1"/>
    <col min="7688" max="7688" width="13.1796875" style="7" customWidth="1"/>
    <col min="7689" max="7689" width="14" style="7" customWidth="1"/>
    <col min="7690" max="7691" width="13.1796875" style="7" customWidth="1"/>
    <col min="7692" max="7692" width="19" style="7" customWidth="1"/>
    <col min="7693" max="7693" width="16.1796875" style="7" customWidth="1"/>
    <col min="7694" max="7694" width="14" style="7" bestFit="1" customWidth="1"/>
    <col min="7695" max="7695" width="12.54296875" style="7" customWidth="1"/>
    <col min="7696" max="7936" width="9.1796875" style="7"/>
    <col min="7937" max="7937" width="43.7265625" style="7" customWidth="1"/>
    <col min="7938" max="7938" width="22.453125" style="7" customWidth="1"/>
    <col min="7939" max="7939" width="15.54296875" style="7" customWidth="1"/>
    <col min="7940" max="7940" width="10.453125" style="7" customWidth="1"/>
    <col min="7941" max="7941" width="11.26953125" style="7" customWidth="1"/>
    <col min="7942" max="7942" width="14.81640625" style="7" customWidth="1"/>
    <col min="7943" max="7943" width="13.7265625" style="7" bestFit="1" customWidth="1"/>
    <col min="7944" max="7944" width="13.1796875" style="7" customWidth="1"/>
    <col min="7945" max="7945" width="14" style="7" customWidth="1"/>
    <col min="7946" max="7947" width="13.1796875" style="7" customWidth="1"/>
    <col min="7948" max="7948" width="19" style="7" customWidth="1"/>
    <col min="7949" max="7949" width="16.1796875" style="7" customWidth="1"/>
    <col min="7950" max="7950" width="14" style="7" bestFit="1" customWidth="1"/>
    <col min="7951" max="7951" width="12.54296875" style="7" customWidth="1"/>
    <col min="7952" max="8192" width="9.1796875" style="7"/>
    <col min="8193" max="8193" width="43.7265625" style="7" customWidth="1"/>
    <col min="8194" max="8194" width="22.453125" style="7" customWidth="1"/>
    <col min="8195" max="8195" width="15.54296875" style="7" customWidth="1"/>
    <col min="8196" max="8196" width="10.453125" style="7" customWidth="1"/>
    <col min="8197" max="8197" width="11.26953125" style="7" customWidth="1"/>
    <col min="8198" max="8198" width="14.81640625" style="7" customWidth="1"/>
    <col min="8199" max="8199" width="13.7265625" style="7" bestFit="1" customWidth="1"/>
    <col min="8200" max="8200" width="13.1796875" style="7" customWidth="1"/>
    <col min="8201" max="8201" width="14" style="7" customWidth="1"/>
    <col min="8202" max="8203" width="13.1796875" style="7" customWidth="1"/>
    <col min="8204" max="8204" width="19" style="7" customWidth="1"/>
    <col min="8205" max="8205" width="16.1796875" style="7" customWidth="1"/>
    <col min="8206" max="8206" width="14" style="7" bestFit="1" customWidth="1"/>
    <col min="8207" max="8207" width="12.54296875" style="7" customWidth="1"/>
    <col min="8208" max="8448" width="9.1796875" style="7"/>
    <col min="8449" max="8449" width="43.7265625" style="7" customWidth="1"/>
    <col min="8450" max="8450" width="22.453125" style="7" customWidth="1"/>
    <col min="8451" max="8451" width="15.54296875" style="7" customWidth="1"/>
    <col min="8452" max="8452" width="10.453125" style="7" customWidth="1"/>
    <col min="8453" max="8453" width="11.26953125" style="7" customWidth="1"/>
    <col min="8454" max="8454" width="14.81640625" style="7" customWidth="1"/>
    <col min="8455" max="8455" width="13.7265625" style="7" bestFit="1" customWidth="1"/>
    <col min="8456" max="8456" width="13.1796875" style="7" customWidth="1"/>
    <col min="8457" max="8457" width="14" style="7" customWidth="1"/>
    <col min="8458" max="8459" width="13.1796875" style="7" customWidth="1"/>
    <col min="8460" max="8460" width="19" style="7" customWidth="1"/>
    <col min="8461" max="8461" width="16.1796875" style="7" customWidth="1"/>
    <col min="8462" max="8462" width="14" style="7" bestFit="1" customWidth="1"/>
    <col min="8463" max="8463" width="12.54296875" style="7" customWidth="1"/>
    <col min="8464" max="8704" width="9.1796875" style="7"/>
    <col min="8705" max="8705" width="43.7265625" style="7" customWidth="1"/>
    <col min="8706" max="8706" width="22.453125" style="7" customWidth="1"/>
    <col min="8707" max="8707" width="15.54296875" style="7" customWidth="1"/>
    <col min="8708" max="8708" width="10.453125" style="7" customWidth="1"/>
    <col min="8709" max="8709" width="11.26953125" style="7" customWidth="1"/>
    <col min="8710" max="8710" width="14.81640625" style="7" customWidth="1"/>
    <col min="8711" max="8711" width="13.7265625" style="7" bestFit="1" customWidth="1"/>
    <col min="8712" max="8712" width="13.1796875" style="7" customWidth="1"/>
    <col min="8713" max="8713" width="14" style="7" customWidth="1"/>
    <col min="8714" max="8715" width="13.1796875" style="7" customWidth="1"/>
    <col min="8716" max="8716" width="19" style="7" customWidth="1"/>
    <col min="8717" max="8717" width="16.1796875" style="7" customWidth="1"/>
    <col min="8718" max="8718" width="14" style="7" bestFit="1" customWidth="1"/>
    <col min="8719" max="8719" width="12.54296875" style="7" customWidth="1"/>
    <col min="8720" max="8960" width="9.1796875" style="7"/>
    <col min="8961" max="8961" width="43.7265625" style="7" customWidth="1"/>
    <col min="8962" max="8962" width="22.453125" style="7" customWidth="1"/>
    <col min="8963" max="8963" width="15.54296875" style="7" customWidth="1"/>
    <col min="8964" max="8964" width="10.453125" style="7" customWidth="1"/>
    <col min="8965" max="8965" width="11.26953125" style="7" customWidth="1"/>
    <col min="8966" max="8966" width="14.81640625" style="7" customWidth="1"/>
    <col min="8967" max="8967" width="13.7265625" style="7" bestFit="1" customWidth="1"/>
    <col min="8968" max="8968" width="13.1796875" style="7" customWidth="1"/>
    <col min="8969" max="8969" width="14" style="7" customWidth="1"/>
    <col min="8970" max="8971" width="13.1796875" style="7" customWidth="1"/>
    <col min="8972" max="8972" width="19" style="7" customWidth="1"/>
    <col min="8973" max="8973" width="16.1796875" style="7" customWidth="1"/>
    <col min="8974" max="8974" width="14" style="7" bestFit="1" customWidth="1"/>
    <col min="8975" max="8975" width="12.54296875" style="7" customWidth="1"/>
    <col min="8976" max="9216" width="9.1796875" style="7"/>
    <col min="9217" max="9217" width="43.7265625" style="7" customWidth="1"/>
    <col min="9218" max="9218" width="22.453125" style="7" customWidth="1"/>
    <col min="9219" max="9219" width="15.54296875" style="7" customWidth="1"/>
    <col min="9220" max="9220" width="10.453125" style="7" customWidth="1"/>
    <col min="9221" max="9221" width="11.26953125" style="7" customWidth="1"/>
    <col min="9222" max="9222" width="14.81640625" style="7" customWidth="1"/>
    <col min="9223" max="9223" width="13.7265625" style="7" bestFit="1" customWidth="1"/>
    <col min="9224" max="9224" width="13.1796875" style="7" customWidth="1"/>
    <col min="9225" max="9225" width="14" style="7" customWidth="1"/>
    <col min="9226" max="9227" width="13.1796875" style="7" customWidth="1"/>
    <col min="9228" max="9228" width="19" style="7" customWidth="1"/>
    <col min="9229" max="9229" width="16.1796875" style="7" customWidth="1"/>
    <col min="9230" max="9230" width="14" style="7" bestFit="1" customWidth="1"/>
    <col min="9231" max="9231" width="12.54296875" style="7" customWidth="1"/>
    <col min="9232" max="9472" width="9.1796875" style="7"/>
    <col min="9473" max="9473" width="43.7265625" style="7" customWidth="1"/>
    <col min="9474" max="9474" width="22.453125" style="7" customWidth="1"/>
    <col min="9475" max="9475" width="15.54296875" style="7" customWidth="1"/>
    <col min="9476" max="9476" width="10.453125" style="7" customWidth="1"/>
    <col min="9477" max="9477" width="11.26953125" style="7" customWidth="1"/>
    <col min="9478" max="9478" width="14.81640625" style="7" customWidth="1"/>
    <col min="9479" max="9479" width="13.7265625" style="7" bestFit="1" customWidth="1"/>
    <col min="9480" max="9480" width="13.1796875" style="7" customWidth="1"/>
    <col min="9481" max="9481" width="14" style="7" customWidth="1"/>
    <col min="9482" max="9483" width="13.1796875" style="7" customWidth="1"/>
    <col min="9484" max="9484" width="19" style="7" customWidth="1"/>
    <col min="9485" max="9485" width="16.1796875" style="7" customWidth="1"/>
    <col min="9486" max="9486" width="14" style="7" bestFit="1" customWidth="1"/>
    <col min="9487" max="9487" width="12.54296875" style="7" customWidth="1"/>
    <col min="9488" max="9728" width="9.1796875" style="7"/>
    <col min="9729" max="9729" width="43.7265625" style="7" customWidth="1"/>
    <col min="9730" max="9730" width="22.453125" style="7" customWidth="1"/>
    <col min="9731" max="9731" width="15.54296875" style="7" customWidth="1"/>
    <col min="9732" max="9732" width="10.453125" style="7" customWidth="1"/>
    <col min="9733" max="9733" width="11.26953125" style="7" customWidth="1"/>
    <col min="9734" max="9734" width="14.81640625" style="7" customWidth="1"/>
    <col min="9735" max="9735" width="13.7265625" style="7" bestFit="1" customWidth="1"/>
    <col min="9736" max="9736" width="13.1796875" style="7" customWidth="1"/>
    <col min="9737" max="9737" width="14" style="7" customWidth="1"/>
    <col min="9738" max="9739" width="13.1796875" style="7" customWidth="1"/>
    <col min="9740" max="9740" width="19" style="7" customWidth="1"/>
    <col min="9741" max="9741" width="16.1796875" style="7" customWidth="1"/>
    <col min="9742" max="9742" width="14" style="7" bestFit="1" customWidth="1"/>
    <col min="9743" max="9743" width="12.54296875" style="7" customWidth="1"/>
    <col min="9744" max="9984" width="9.1796875" style="7"/>
    <col min="9985" max="9985" width="43.7265625" style="7" customWidth="1"/>
    <col min="9986" max="9986" width="22.453125" style="7" customWidth="1"/>
    <col min="9987" max="9987" width="15.54296875" style="7" customWidth="1"/>
    <col min="9988" max="9988" width="10.453125" style="7" customWidth="1"/>
    <col min="9989" max="9989" width="11.26953125" style="7" customWidth="1"/>
    <col min="9990" max="9990" width="14.81640625" style="7" customWidth="1"/>
    <col min="9991" max="9991" width="13.7265625" style="7" bestFit="1" customWidth="1"/>
    <col min="9992" max="9992" width="13.1796875" style="7" customWidth="1"/>
    <col min="9993" max="9993" width="14" style="7" customWidth="1"/>
    <col min="9994" max="9995" width="13.1796875" style="7" customWidth="1"/>
    <col min="9996" max="9996" width="19" style="7" customWidth="1"/>
    <col min="9997" max="9997" width="16.1796875" style="7" customWidth="1"/>
    <col min="9998" max="9998" width="14" style="7" bestFit="1" customWidth="1"/>
    <col min="9999" max="9999" width="12.54296875" style="7" customWidth="1"/>
    <col min="10000" max="10240" width="9.1796875" style="7"/>
    <col min="10241" max="10241" width="43.7265625" style="7" customWidth="1"/>
    <col min="10242" max="10242" width="22.453125" style="7" customWidth="1"/>
    <col min="10243" max="10243" width="15.54296875" style="7" customWidth="1"/>
    <col min="10244" max="10244" width="10.453125" style="7" customWidth="1"/>
    <col min="10245" max="10245" width="11.26953125" style="7" customWidth="1"/>
    <col min="10246" max="10246" width="14.81640625" style="7" customWidth="1"/>
    <col min="10247" max="10247" width="13.7265625" style="7" bestFit="1" customWidth="1"/>
    <col min="10248" max="10248" width="13.1796875" style="7" customWidth="1"/>
    <col min="10249" max="10249" width="14" style="7" customWidth="1"/>
    <col min="10250" max="10251" width="13.1796875" style="7" customWidth="1"/>
    <col min="10252" max="10252" width="19" style="7" customWidth="1"/>
    <col min="10253" max="10253" width="16.1796875" style="7" customWidth="1"/>
    <col min="10254" max="10254" width="14" style="7" bestFit="1" customWidth="1"/>
    <col min="10255" max="10255" width="12.54296875" style="7" customWidth="1"/>
    <col min="10256" max="10496" width="9.1796875" style="7"/>
    <col min="10497" max="10497" width="43.7265625" style="7" customWidth="1"/>
    <col min="10498" max="10498" width="22.453125" style="7" customWidth="1"/>
    <col min="10499" max="10499" width="15.54296875" style="7" customWidth="1"/>
    <col min="10500" max="10500" width="10.453125" style="7" customWidth="1"/>
    <col min="10501" max="10501" width="11.26953125" style="7" customWidth="1"/>
    <col min="10502" max="10502" width="14.81640625" style="7" customWidth="1"/>
    <col min="10503" max="10503" width="13.7265625" style="7" bestFit="1" customWidth="1"/>
    <col min="10504" max="10504" width="13.1796875" style="7" customWidth="1"/>
    <col min="10505" max="10505" width="14" style="7" customWidth="1"/>
    <col min="10506" max="10507" width="13.1796875" style="7" customWidth="1"/>
    <col min="10508" max="10508" width="19" style="7" customWidth="1"/>
    <col min="10509" max="10509" width="16.1796875" style="7" customWidth="1"/>
    <col min="10510" max="10510" width="14" style="7" bestFit="1" customWidth="1"/>
    <col min="10511" max="10511" width="12.54296875" style="7" customWidth="1"/>
    <col min="10512" max="10752" width="9.1796875" style="7"/>
    <col min="10753" max="10753" width="43.7265625" style="7" customWidth="1"/>
    <col min="10754" max="10754" width="22.453125" style="7" customWidth="1"/>
    <col min="10755" max="10755" width="15.54296875" style="7" customWidth="1"/>
    <col min="10756" max="10756" width="10.453125" style="7" customWidth="1"/>
    <col min="10757" max="10757" width="11.26953125" style="7" customWidth="1"/>
    <col min="10758" max="10758" width="14.81640625" style="7" customWidth="1"/>
    <col min="10759" max="10759" width="13.7265625" style="7" bestFit="1" customWidth="1"/>
    <col min="10760" max="10760" width="13.1796875" style="7" customWidth="1"/>
    <col min="10761" max="10761" width="14" style="7" customWidth="1"/>
    <col min="10762" max="10763" width="13.1796875" style="7" customWidth="1"/>
    <col min="10764" max="10764" width="19" style="7" customWidth="1"/>
    <col min="10765" max="10765" width="16.1796875" style="7" customWidth="1"/>
    <col min="10766" max="10766" width="14" style="7" bestFit="1" customWidth="1"/>
    <col min="10767" max="10767" width="12.54296875" style="7" customWidth="1"/>
    <col min="10768" max="11008" width="9.1796875" style="7"/>
    <col min="11009" max="11009" width="43.7265625" style="7" customWidth="1"/>
    <col min="11010" max="11010" width="22.453125" style="7" customWidth="1"/>
    <col min="11011" max="11011" width="15.54296875" style="7" customWidth="1"/>
    <col min="11012" max="11012" width="10.453125" style="7" customWidth="1"/>
    <col min="11013" max="11013" width="11.26953125" style="7" customWidth="1"/>
    <col min="11014" max="11014" width="14.81640625" style="7" customWidth="1"/>
    <col min="11015" max="11015" width="13.7265625" style="7" bestFit="1" customWidth="1"/>
    <col min="11016" max="11016" width="13.1796875" style="7" customWidth="1"/>
    <col min="11017" max="11017" width="14" style="7" customWidth="1"/>
    <col min="11018" max="11019" width="13.1796875" style="7" customWidth="1"/>
    <col min="11020" max="11020" width="19" style="7" customWidth="1"/>
    <col min="11021" max="11021" width="16.1796875" style="7" customWidth="1"/>
    <col min="11022" max="11022" width="14" style="7" bestFit="1" customWidth="1"/>
    <col min="11023" max="11023" width="12.54296875" style="7" customWidth="1"/>
    <col min="11024" max="11264" width="9.1796875" style="7"/>
    <col min="11265" max="11265" width="43.7265625" style="7" customWidth="1"/>
    <col min="11266" max="11266" width="22.453125" style="7" customWidth="1"/>
    <col min="11267" max="11267" width="15.54296875" style="7" customWidth="1"/>
    <col min="11268" max="11268" width="10.453125" style="7" customWidth="1"/>
    <col min="11269" max="11269" width="11.26953125" style="7" customWidth="1"/>
    <col min="11270" max="11270" width="14.81640625" style="7" customWidth="1"/>
    <col min="11271" max="11271" width="13.7265625" style="7" bestFit="1" customWidth="1"/>
    <col min="11272" max="11272" width="13.1796875" style="7" customWidth="1"/>
    <col min="11273" max="11273" width="14" style="7" customWidth="1"/>
    <col min="11274" max="11275" width="13.1796875" style="7" customWidth="1"/>
    <col min="11276" max="11276" width="19" style="7" customWidth="1"/>
    <col min="11277" max="11277" width="16.1796875" style="7" customWidth="1"/>
    <col min="11278" max="11278" width="14" style="7" bestFit="1" customWidth="1"/>
    <col min="11279" max="11279" width="12.54296875" style="7" customWidth="1"/>
    <col min="11280" max="11520" width="9.1796875" style="7"/>
    <col min="11521" max="11521" width="43.7265625" style="7" customWidth="1"/>
    <col min="11522" max="11522" width="22.453125" style="7" customWidth="1"/>
    <col min="11523" max="11523" width="15.54296875" style="7" customWidth="1"/>
    <col min="11524" max="11524" width="10.453125" style="7" customWidth="1"/>
    <col min="11525" max="11525" width="11.26953125" style="7" customWidth="1"/>
    <col min="11526" max="11526" width="14.81640625" style="7" customWidth="1"/>
    <col min="11527" max="11527" width="13.7265625" style="7" bestFit="1" customWidth="1"/>
    <col min="11528" max="11528" width="13.1796875" style="7" customWidth="1"/>
    <col min="11529" max="11529" width="14" style="7" customWidth="1"/>
    <col min="11530" max="11531" width="13.1796875" style="7" customWidth="1"/>
    <col min="11532" max="11532" width="19" style="7" customWidth="1"/>
    <col min="11533" max="11533" width="16.1796875" style="7" customWidth="1"/>
    <col min="11534" max="11534" width="14" style="7" bestFit="1" customWidth="1"/>
    <col min="11535" max="11535" width="12.54296875" style="7" customWidth="1"/>
    <col min="11536" max="11776" width="9.1796875" style="7"/>
    <col min="11777" max="11777" width="43.7265625" style="7" customWidth="1"/>
    <col min="11778" max="11778" width="22.453125" style="7" customWidth="1"/>
    <col min="11779" max="11779" width="15.54296875" style="7" customWidth="1"/>
    <col min="11780" max="11780" width="10.453125" style="7" customWidth="1"/>
    <col min="11781" max="11781" width="11.26953125" style="7" customWidth="1"/>
    <col min="11782" max="11782" width="14.81640625" style="7" customWidth="1"/>
    <col min="11783" max="11783" width="13.7265625" style="7" bestFit="1" customWidth="1"/>
    <col min="11784" max="11784" width="13.1796875" style="7" customWidth="1"/>
    <col min="11785" max="11785" width="14" style="7" customWidth="1"/>
    <col min="11786" max="11787" width="13.1796875" style="7" customWidth="1"/>
    <col min="11788" max="11788" width="19" style="7" customWidth="1"/>
    <col min="11789" max="11789" width="16.1796875" style="7" customWidth="1"/>
    <col min="11790" max="11790" width="14" style="7" bestFit="1" customWidth="1"/>
    <col min="11791" max="11791" width="12.54296875" style="7" customWidth="1"/>
    <col min="11792" max="12032" width="9.1796875" style="7"/>
    <col min="12033" max="12033" width="43.7265625" style="7" customWidth="1"/>
    <col min="12034" max="12034" width="22.453125" style="7" customWidth="1"/>
    <col min="12035" max="12035" width="15.54296875" style="7" customWidth="1"/>
    <col min="12036" max="12036" width="10.453125" style="7" customWidth="1"/>
    <col min="12037" max="12037" width="11.26953125" style="7" customWidth="1"/>
    <col min="12038" max="12038" width="14.81640625" style="7" customWidth="1"/>
    <col min="12039" max="12039" width="13.7265625" style="7" bestFit="1" customWidth="1"/>
    <col min="12040" max="12040" width="13.1796875" style="7" customWidth="1"/>
    <col min="12041" max="12041" width="14" style="7" customWidth="1"/>
    <col min="12042" max="12043" width="13.1796875" style="7" customWidth="1"/>
    <col min="12044" max="12044" width="19" style="7" customWidth="1"/>
    <col min="12045" max="12045" width="16.1796875" style="7" customWidth="1"/>
    <col min="12046" max="12046" width="14" style="7" bestFit="1" customWidth="1"/>
    <col min="12047" max="12047" width="12.54296875" style="7" customWidth="1"/>
    <col min="12048" max="12288" width="9.1796875" style="7"/>
    <col min="12289" max="12289" width="43.7265625" style="7" customWidth="1"/>
    <col min="12290" max="12290" width="22.453125" style="7" customWidth="1"/>
    <col min="12291" max="12291" width="15.54296875" style="7" customWidth="1"/>
    <col min="12292" max="12292" width="10.453125" style="7" customWidth="1"/>
    <col min="12293" max="12293" width="11.26953125" style="7" customWidth="1"/>
    <col min="12294" max="12294" width="14.81640625" style="7" customWidth="1"/>
    <col min="12295" max="12295" width="13.7265625" style="7" bestFit="1" customWidth="1"/>
    <col min="12296" max="12296" width="13.1796875" style="7" customWidth="1"/>
    <col min="12297" max="12297" width="14" style="7" customWidth="1"/>
    <col min="12298" max="12299" width="13.1796875" style="7" customWidth="1"/>
    <col min="12300" max="12300" width="19" style="7" customWidth="1"/>
    <col min="12301" max="12301" width="16.1796875" style="7" customWidth="1"/>
    <col min="12302" max="12302" width="14" style="7" bestFit="1" customWidth="1"/>
    <col min="12303" max="12303" width="12.54296875" style="7" customWidth="1"/>
    <col min="12304" max="12544" width="9.1796875" style="7"/>
    <col min="12545" max="12545" width="43.7265625" style="7" customWidth="1"/>
    <col min="12546" max="12546" width="22.453125" style="7" customWidth="1"/>
    <col min="12547" max="12547" width="15.54296875" style="7" customWidth="1"/>
    <col min="12548" max="12548" width="10.453125" style="7" customWidth="1"/>
    <col min="12549" max="12549" width="11.26953125" style="7" customWidth="1"/>
    <col min="12550" max="12550" width="14.81640625" style="7" customWidth="1"/>
    <col min="12551" max="12551" width="13.7265625" style="7" bestFit="1" customWidth="1"/>
    <col min="12552" max="12552" width="13.1796875" style="7" customWidth="1"/>
    <col min="12553" max="12553" width="14" style="7" customWidth="1"/>
    <col min="12554" max="12555" width="13.1796875" style="7" customWidth="1"/>
    <col min="12556" max="12556" width="19" style="7" customWidth="1"/>
    <col min="12557" max="12557" width="16.1796875" style="7" customWidth="1"/>
    <col min="12558" max="12558" width="14" style="7" bestFit="1" customWidth="1"/>
    <col min="12559" max="12559" width="12.54296875" style="7" customWidth="1"/>
    <col min="12560" max="12800" width="9.1796875" style="7"/>
    <col min="12801" max="12801" width="43.7265625" style="7" customWidth="1"/>
    <col min="12802" max="12802" width="22.453125" style="7" customWidth="1"/>
    <col min="12803" max="12803" width="15.54296875" style="7" customWidth="1"/>
    <col min="12804" max="12804" width="10.453125" style="7" customWidth="1"/>
    <col min="12805" max="12805" width="11.26953125" style="7" customWidth="1"/>
    <col min="12806" max="12806" width="14.81640625" style="7" customWidth="1"/>
    <col min="12807" max="12807" width="13.7265625" style="7" bestFit="1" customWidth="1"/>
    <col min="12808" max="12808" width="13.1796875" style="7" customWidth="1"/>
    <col min="12809" max="12809" width="14" style="7" customWidth="1"/>
    <col min="12810" max="12811" width="13.1796875" style="7" customWidth="1"/>
    <col min="12812" max="12812" width="19" style="7" customWidth="1"/>
    <col min="12813" max="12813" width="16.1796875" style="7" customWidth="1"/>
    <col min="12814" max="12814" width="14" style="7" bestFit="1" customWidth="1"/>
    <col min="12815" max="12815" width="12.54296875" style="7" customWidth="1"/>
    <col min="12816" max="13056" width="9.1796875" style="7"/>
    <col min="13057" max="13057" width="43.7265625" style="7" customWidth="1"/>
    <col min="13058" max="13058" width="22.453125" style="7" customWidth="1"/>
    <col min="13059" max="13059" width="15.54296875" style="7" customWidth="1"/>
    <col min="13060" max="13060" width="10.453125" style="7" customWidth="1"/>
    <col min="13061" max="13061" width="11.26953125" style="7" customWidth="1"/>
    <col min="13062" max="13062" width="14.81640625" style="7" customWidth="1"/>
    <col min="13063" max="13063" width="13.7265625" style="7" bestFit="1" customWidth="1"/>
    <col min="13064" max="13064" width="13.1796875" style="7" customWidth="1"/>
    <col min="13065" max="13065" width="14" style="7" customWidth="1"/>
    <col min="13066" max="13067" width="13.1796875" style="7" customWidth="1"/>
    <col min="13068" max="13068" width="19" style="7" customWidth="1"/>
    <col min="13069" max="13069" width="16.1796875" style="7" customWidth="1"/>
    <col min="13070" max="13070" width="14" style="7" bestFit="1" customWidth="1"/>
    <col min="13071" max="13071" width="12.54296875" style="7" customWidth="1"/>
    <col min="13072" max="13312" width="9.1796875" style="7"/>
    <col min="13313" max="13313" width="43.7265625" style="7" customWidth="1"/>
    <col min="13314" max="13314" width="22.453125" style="7" customWidth="1"/>
    <col min="13315" max="13315" width="15.54296875" style="7" customWidth="1"/>
    <col min="13316" max="13316" width="10.453125" style="7" customWidth="1"/>
    <col min="13317" max="13317" width="11.26953125" style="7" customWidth="1"/>
    <col min="13318" max="13318" width="14.81640625" style="7" customWidth="1"/>
    <col min="13319" max="13319" width="13.7265625" style="7" bestFit="1" customWidth="1"/>
    <col min="13320" max="13320" width="13.1796875" style="7" customWidth="1"/>
    <col min="13321" max="13321" width="14" style="7" customWidth="1"/>
    <col min="13322" max="13323" width="13.1796875" style="7" customWidth="1"/>
    <col min="13324" max="13324" width="19" style="7" customWidth="1"/>
    <col min="13325" max="13325" width="16.1796875" style="7" customWidth="1"/>
    <col min="13326" max="13326" width="14" style="7" bestFit="1" customWidth="1"/>
    <col min="13327" max="13327" width="12.54296875" style="7" customWidth="1"/>
    <col min="13328" max="13568" width="9.1796875" style="7"/>
    <col min="13569" max="13569" width="43.7265625" style="7" customWidth="1"/>
    <col min="13570" max="13570" width="22.453125" style="7" customWidth="1"/>
    <col min="13571" max="13571" width="15.54296875" style="7" customWidth="1"/>
    <col min="13572" max="13572" width="10.453125" style="7" customWidth="1"/>
    <col min="13573" max="13573" width="11.26953125" style="7" customWidth="1"/>
    <col min="13574" max="13574" width="14.81640625" style="7" customWidth="1"/>
    <col min="13575" max="13575" width="13.7265625" style="7" bestFit="1" customWidth="1"/>
    <col min="13576" max="13576" width="13.1796875" style="7" customWidth="1"/>
    <col min="13577" max="13577" width="14" style="7" customWidth="1"/>
    <col min="13578" max="13579" width="13.1796875" style="7" customWidth="1"/>
    <col min="13580" max="13580" width="19" style="7" customWidth="1"/>
    <col min="13581" max="13581" width="16.1796875" style="7" customWidth="1"/>
    <col min="13582" max="13582" width="14" style="7" bestFit="1" customWidth="1"/>
    <col min="13583" max="13583" width="12.54296875" style="7" customWidth="1"/>
    <col min="13584" max="13824" width="9.1796875" style="7"/>
    <col min="13825" max="13825" width="43.7265625" style="7" customWidth="1"/>
    <col min="13826" max="13826" width="22.453125" style="7" customWidth="1"/>
    <col min="13827" max="13827" width="15.54296875" style="7" customWidth="1"/>
    <col min="13828" max="13828" width="10.453125" style="7" customWidth="1"/>
    <col min="13829" max="13829" width="11.26953125" style="7" customWidth="1"/>
    <col min="13830" max="13830" width="14.81640625" style="7" customWidth="1"/>
    <col min="13831" max="13831" width="13.7265625" style="7" bestFit="1" customWidth="1"/>
    <col min="13832" max="13832" width="13.1796875" style="7" customWidth="1"/>
    <col min="13833" max="13833" width="14" style="7" customWidth="1"/>
    <col min="13834" max="13835" width="13.1796875" style="7" customWidth="1"/>
    <col min="13836" max="13836" width="19" style="7" customWidth="1"/>
    <col min="13837" max="13837" width="16.1796875" style="7" customWidth="1"/>
    <col min="13838" max="13838" width="14" style="7" bestFit="1" customWidth="1"/>
    <col min="13839" max="13839" width="12.54296875" style="7" customWidth="1"/>
    <col min="13840" max="14080" width="9.1796875" style="7"/>
    <col min="14081" max="14081" width="43.7265625" style="7" customWidth="1"/>
    <col min="14082" max="14082" width="22.453125" style="7" customWidth="1"/>
    <col min="14083" max="14083" width="15.54296875" style="7" customWidth="1"/>
    <col min="14084" max="14084" width="10.453125" style="7" customWidth="1"/>
    <col min="14085" max="14085" width="11.26953125" style="7" customWidth="1"/>
    <col min="14086" max="14086" width="14.81640625" style="7" customWidth="1"/>
    <col min="14087" max="14087" width="13.7265625" style="7" bestFit="1" customWidth="1"/>
    <col min="14088" max="14088" width="13.1796875" style="7" customWidth="1"/>
    <col min="14089" max="14089" width="14" style="7" customWidth="1"/>
    <col min="14090" max="14091" width="13.1796875" style="7" customWidth="1"/>
    <col min="14092" max="14092" width="19" style="7" customWidth="1"/>
    <col min="14093" max="14093" width="16.1796875" style="7" customWidth="1"/>
    <col min="14094" max="14094" width="14" style="7" bestFit="1" customWidth="1"/>
    <col min="14095" max="14095" width="12.54296875" style="7" customWidth="1"/>
    <col min="14096" max="14336" width="9.1796875" style="7"/>
    <col min="14337" max="14337" width="43.7265625" style="7" customWidth="1"/>
    <col min="14338" max="14338" width="22.453125" style="7" customWidth="1"/>
    <col min="14339" max="14339" width="15.54296875" style="7" customWidth="1"/>
    <col min="14340" max="14340" width="10.453125" style="7" customWidth="1"/>
    <col min="14341" max="14341" width="11.26953125" style="7" customWidth="1"/>
    <col min="14342" max="14342" width="14.81640625" style="7" customWidth="1"/>
    <col min="14343" max="14343" width="13.7265625" style="7" bestFit="1" customWidth="1"/>
    <col min="14344" max="14344" width="13.1796875" style="7" customWidth="1"/>
    <col min="14345" max="14345" width="14" style="7" customWidth="1"/>
    <col min="14346" max="14347" width="13.1796875" style="7" customWidth="1"/>
    <col min="14348" max="14348" width="19" style="7" customWidth="1"/>
    <col min="14349" max="14349" width="16.1796875" style="7" customWidth="1"/>
    <col min="14350" max="14350" width="14" style="7" bestFit="1" customWidth="1"/>
    <col min="14351" max="14351" width="12.54296875" style="7" customWidth="1"/>
    <col min="14352" max="14592" width="9.1796875" style="7"/>
    <col min="14593" max="14593" width="43.7265625" style="7" customWidth="1"/>
    <col min="14594" max="14594" width="22.453125" style="7" customWidth="1"/>
    <col min="14595" max="14595" width="15.54296875" style="7" customWidth="1"/>
    <col min="14596" max="14596" width="10.453125" style="7" customWidth="1"/>
    <col min="14597" max="14597" width="11.26953125" style="7" customWidth="1"/>
    <col min="14598" max="14598" width="14.81640625" style="7" customWidth="1"/>
    <col min="14599" max="14599" width="13.7265625" style="7" bestFit="1" customWidth="1"/>
    <col min="14600" max="14600" width="13.1796875" style="7" customWidth="1"/>
    <col min="14601" max="14601" width="14" style="7" customWidth="1"/>
    <col min="14602" max="14603" width="13.1796875" style="7" customWidth="1"/>
    <col min="14604" max="14604" width="19" style="7" customWidth="1"/>
    <col min="14605" max="14605" width="16.1796875" style="7" customWidth="1"/>
    <col min="14606" max="14606" width="14" style="7" bestFit="1" customWidth="1"/>
    <col min="14607" max="14607" width="12.54296875" style="7" customWidth="1"/>
    <col min="14608" max="14848" width="9.1796875" style="7"/>
    <col min="14849" max="14849" width="43.7265625" style="7" customWidth="1"/>
    <col min="14850" max="14850" width="22.453125" style="7" customWidth="1"/>
    <col min="14851" max="14851" width="15.54296875" style="7" customWidth="1"/>
    <col min="14852" max="14852" width="10.453125" style="7" customWidth="1"/>
    <col min="14853" max="14853" width="11.26953125" style="7" customWidth="1"/>
    <col min="14854" max="14854" width="14.81640625" style="7" customWidth="1"/>
    <col min="14855" max="14855" width="13.7265625" style="7" bestFit="1" customWidth="1"/>
    <col min="14856" max="14856" width="13.1796875" style="7" customWidth="1"/>
    <col min="14857" max="14857" width="14" style="7" customWidth="1"/>
    <col min="14858" max="14859" width="13.1796875" style="7" customWidth="1"/>
    <col min="14860" max="14860" width="19" style="7" customWidth="1"/>
    <col min="14861" max="14861" width="16.1796875" style="7" customWidth="1"/>
    <col min="14862" max="14862" width="14" style="7" bestFit="1" customWidth="1"/>
    <col min="14863" max="14863" width="12.54296875" style="7" customWidth="1"/>
    <col min="14864" max="15104" width="9.1796875" style="7"/>
    <col min="15105" max="15105" width="43.7265625" style="7" customWidth="1"/>
    <col min="15106" max="15106" width="22.453125" style="7" customWidth="1"/>
    <col min="15107" max="15107" width="15.54296875" style="7" customWidth="1"/>
    <col min="15108" max="15108" width="10.453125" style="7" customWidth="1"/>
    <col min="15109" max="15109" width="11.26953125" style="7" customWidth="1"/>
    <col min="15110" max="15110" width="14.81640625" style="7" customWidth="1"/>
    <col min="15111" max="15111" width="13.7265625" style="7" bestFit="1" customWidth="1"/>
    <col min="15112" max="15112" width="13.1796875" style="7" customWidth="1"/>
    <col min="15113" max="15113" width="14" style="7" customWidth="1"/>
    <col min="15114" max="15115" width="13.1796875" style="7" customWidth="1"/>
    <col min="15116" max="15116" width="19" style="7" customWidth="1"/>
    <col min="15117" max="15117" width="16.1796875" style="7" customWidth="1"/>
    <col min="15118" max="15118" width="14" style="7" bestFit="1" customWidth="1"/>
    <col min="15119" max="15119" width="12.54296875" style="7" customWidth="1"/>
    <col min="15120" max="15360" width="9.1796875" style="7"/>
    <col min="15361" max="15361" width="43.7265625" style="7" customWidth="1"/>
    <col min="15362" max="15362" width="22.453125" style="7" customWidth="1"/>
    <col min="15363" max="15363" width="15.54296875" style="7" customWidth="1"/>
    <col min="15364" max="15364" width="10.453125" style="7" customWidth="1"/>
    <col min="15365" max="15365" width="11.26953125" style="7" customWidth="1"/>
    <col min="15366" max="15366" width="14.81640625" style="7" customWidth="1"/>
    <col min="15367" max="15367" width="13.7265625" style="7" bestFit="1" customWidth="1"/>
    <col min="15368" max="15368" width="13.1796875" style="7" customWidth="1"/>
    <col min="15369" max="15369" width="14" style="7" customWidth="1"/>
    <col min="15370" max="15371" width="13.1796875" style="7" customWidth="1"/>
    <col min="15372" max="15372" width="19" style="7" customWidth="1"/>
    <col min="15373" max="15373" width="16.1796875" style="7" customWidth="1"/>
    <col min="15374" max="15374" width="14" style="7" bestFit="1" customWidth="1"/>
    <col min="15375" max="15375" width="12.54296875" style="7" customWidth="1"/>
    <col min="15376" max="15616" width="9.1796875" style="7"/>
    <col min="15617" max="15617" width="43.7265625" style="7" customWidth="1"/>
    <col min="15618" max="15618" width="22.453125" style="7" customWidth="1"/>
    <col min="15619" max="15619" width="15.54296875" style="7" customWidth="1"/>
    <col min="15620" max="15620" width="10.453125" style="7" customWidth="1"/>
    <col min="15621" max="15621" width="11.26953125" style="7" customWidth="1"/>
    <col min="15622" max="15622" width="14.81640625" style="7" customWidth="1"/>
    <col min="15623" max="15623" width="13.7265625" style="7" bestFit="1" customWidth="1"/>
    <col min="15624" max="15624" width="13.1796875" style="7" customWidth="1"/>
    <col min="15625" max="15625" width="14" style="7" customWidth="1"/>
    <col min="15626" max="15627" width="13.1796875" style="7" customWidth="1"/>
    <col min="15628" max="15628" width="19" style="7" customWidth="1"/>
    <col min="15629" max="15629" width="16.1796875" style="7" customWidth="1"/>
    <col min="15630" max="15630" width="14" style="7" bestFit="1" customWidth="1"/>
    <col min="15631" max="15631" width="12.54296875" style="7" customWidth="1"/>
    <col min="15632" max="15872" width="9.1796875" style="7"/>
    <col min="15873" max="15873" width="43.7265625" style="7" customWidth="1"/>
    <col min="15874" max="15874" width="22.453125" style="7" customWidth="1"/>
    <col min="15875" max="15875" width="15.54296875" style="7" customWidth="1"/>
    <col min="15876" max="15876" width="10.453125" style="7" customWidth="1"/>
    <col min="15877" max="15877" width="11.26953125" style="7" customWidth="1"/>
    <col min="15878" max="15878" width="14.81640625" style="7" customWidth="1"/>
    <col min="15879" max="15879" width="13.7265625" style="7" bestFit="1" customWidth="1"/>
    <col min="15880" max="15880" width="13.1796875" style="7" customWidth="1"/>
    <col min="15881" max="15881" width="14" style="7" customWidth="1"/>
    <col min="15882" max="15883" width="13.1796875" style="7" customWidth="1"/>
    <col min="15884" max="15884" width="19" style="7" customWidth="1"/>
    <col min="15885" max="15885" width="16.1796875" style="7" customWidth="1"/>
    <col min="15886" max="15886" width="14" style="7" bestFit="1" customWidth="1"/>
    <col min="15887" max="15887" width="12.54296875" style="7" customWidth="1"/>
    <col min="15888" max="16128" width="9.1796875" style="7"/>
    <col min="16129" max="16129" width="43.7265625" style="7" customWidth="1"/>
    <col min="16130" max="16130" width="22.453125" style="7" customWidth="1"/>
    <col min="16131" max="16131" width="15.54296875" style="7" customWidth="1"/>
    <col min="16132" max="16132" width="10.453125" style="7" customWidth="1"/>
    <col min="16133" max="16133" width="11.26953125" style="7" customWidth="1"/>
    <col min="16134" max="16134" width="14.81640625" style="7" customWidth="1"/>
    <col min="16135" max="16135" width="13.7265625" style="7" bestFit="1" customWidth="1"/>
    <col min="16136" max="16136" width="13.1796875" style="7" customWidth="1"/>
    <col min="16137" max="16137" width="14" style="7" customWidth="1"/>
    <col min="16138" max="16139" width="13.1796875" style="7" customWidth="1"/>
    <col min="16140" max="16140" width="19" style="7" customWidth="1"/>
    <col min="16141" max="16141" width="16.1796875" style="7" customWidth="1"/>
    <col min="16142" max="16142" width="14" style="7" bestFit="1" customWidth="1"/>
    <col min="16143" max="16143" width="12.54296875" style="7" customWidth="1"/>
    <col min="16144" max="16384" width="9.1796875" style="7"/>
  </cols>
  <sheetData>
    <row r="1" spans="1:15" ht="21" x14ac:dyDescent="0.35">
      <c r="A1" s="201" t="s">
        <v>67</v>
      </c>
      <c r="B1" s="201"/>
      <c r="C1" s="201"/>
      <c r="D1" s="201"/>
      <c r="E1" s="201"/>
      <c r="F1" s="201"/>
      <c r="G1" s="201"/>
      <c r="H1" s="201"/>
      <c r="I1" s="201"/>
      <c r="J1" s="201"/>
      <c r="K1" s="201"/>
      <c r="L1" s="201"/>
      <c r="M1" s="201"/>
      <c r="N1" s="201"/>
      <c r="O1" s="201"/>
    </row>
    <row r="2" spans="1:15" s="55" customFormat="1" ht="30" customHeight="1" x14ac:dyDescent="0.35">
      <c r="A2" s="41" t="s">
        <v>78</v>
      </c>
      <c r="B2" s="202">
        <f>'Budget Detail'!B2:D2</f>
        <v>0</v>
      </c>
      <c r="C2" s="202"/>
      <c r="D2" s="203" t="s">
        <v>55</v>
      </c>
      <c r="E2" s="203"/>
      <c r="F2" s="202">
        <f>'Basic Info'!B2</f>
        <v>0</v>
      </c>
      <c r="G2" s="202"/>
      <c r="H2" s="202"/>
      <c r="I2" s="41" t="s">
        <v>79</v>
      </c>
      <c r="J2" s="202">
        <f>'Basic Info'!B3</f>
        <v>0</v>
      </c>
      <c r="K2" s="202"/>
      <c r="L2" s="202"/>
    </row>
    <row r="3" spans="1:15" s="55" customFormat="1" ht="17.25" customHeight="1" x14ac:dyDescent="0.35">
      <c r="A3" s="56"/>
      <c r="B3" s="57"/>
      <c r="C3" s="57"/>
      <c r="D3" s="57"/>
      <c r="E3" s="57"/>
      <c r="F3" s="57"/>
      <c r="G3" s="57"/>
      <c r="H3" s="57"/>
      <c r="I3" s="57"/>
      <c r="J3" s="57"/>
      <c r="K3" s="57"/>
      <c r="L3" s="57"/>
      <c r="M3" s="57"/>
      <c r="N3" s="57"/>
      <c r="O3" s="57"/>
    </row>
    <row r="4" spans="1:15" x14ac:dyDescent="0.35">
      <c r="A4" s="199" t="s">
        <v>68</v>
      </c>
      <c r="B4" s="191" t="s">
        <v>148</v>
      </c>
      <c r="C4" s="191" t="s">
        <v>69</v>
      </c>
      <c r="D4" s="191" t="s">
        <v>70</v>
      </c>
      <c r="E4" s="191" t="s">
        <v>156</v>
      </c>
      <c r="F4" s="191" t="s">
        <v>71</v>
      </c>
      <c r="G4" s="196" t="s">
        <v>72</v>
      </c>
      <c r="H4" s="197"/>
      <c r="I4" s="198"/>
      <c r="J4" s="191" t="s">
        <v>123</v>
      </c>
      <c r="K4" s="191" t="s">
        <v>124</v>
      </c>
      <c r="L4" s="191" t="s">
        <v>125</v>
      </c>
      <c r="M4" s="191" t="s">
        <v>126</v>
      </c>
      <c r="N4" s="191" t="s">
        <v>73</v>
      </c>
      <c r="O4" s="191" t="s">
        <v>74</v>
      </c>
    </row>
    <row r="5" spans="1:15" ht="29.5" thickBot="1" x14ac:dyDescent="0.4">
      <c r="A5" s="200"/>
      <c r="B5" s="192"/>
      <c r="C5" s="192"/>
      <c r="D5" s="192"/>
      <c r="E5" s="192"/>
      <c r="F5" s="192"/>
      <c r="G5" s="80" t="s">
        <v>75</v>
      </c>
      <c r="H5" s="80" t="s">
        <v>76</v>
      </c>
      <c r="I5" s="81" t="s">
        <v>127</v>
      </c>
      <c r="J5" s="192"/>
      <c r="K5" s="192"/>
      <c r="L5" s="192"/>
      <c r="M5" s="192"/>
      <c r="N5" s="192"/>
      <c r="O5" s="192"/>
    </row>
    <row r="6" spans="1:15" ht="15" thickBot="1" x14ac:dyDescent="0.4">
      <c r="A6" s="193" t="s">
        <v>77</v>
      </c>
      <c r="B6" s="194"/>
      <c r="C6" s="194"/>
      <c r="D6" s="194"/>
      <c r="E6" s="194"/>
      <c r="F6" s="194"/>
      <c r="G6" s="194"/>
      <c r="H6" s="194"/>
      <c r="I6" s="194"/>
      <c r="J6" s="194"/>
      <c r="K6" s="194"/>
      <c r="L6" s="194"/>
      <c r="M6" s="194"/>
      <c r="N6" s="194"/>
      <c r="O6" s="195"/>
    </row>
    <row r="7" spans="1:15" x14ac:dyDescent="0.35">
      <c r="A7" s="82" t="s">
        <v>146</v>
      </c>
      <c r="B7" s="83" t="s">
        <v>147</v>
      </c>
      <c r="C7" s="84">
        <v>50000</v>
      </c>
      <c r="D7" s="85">
        <v>24.04</v>
      </c>
      <c r="E7" s="86">
        <v>500</v>
      </c>
      <c r="F7" s="84">
        <v>500</v>
      </c>
      <c r="G7" s="87">
        <v>500</v>
      </c>
      <c r="H7" s="87">
        <v>500</v>
      </c>
      <c r="I7" s="87"/>
      <c r="J7" s="60">
        <f>SUM(C7,E7,F7,G7,H7,I7)</f>
        <v>52000</v>
      </c>
      <c r="K7" s="61">
        <v>0.25</v>
      </c>
      <c r="L7" s="62">
        <f>J7*K7</f>
        <v>13000</v>
      </c>
      <c r="M7" s="63">
        <v>1</v>
      </c>
      <c r="N7" s="64">
        <f>'Salary Breakdown'!$M7*'Salary Breakdown'!$J7-'Salary Breakdown'!$L7</f>
        <v>39000</v>
      </c>
      <c r="O7" s="65">
        <f>+'Salary Breakdown'!$N7+'Salary Breakdown'!$L7</f>
        <v>52000</v>
      </c>
    </row>
    <row r="8" spans="1:15" x14ac:dyDescent="0.35">
      <c r="A8" s="88"/>
      <c r="B8" s="89"/>
      <c r="C8" s="90"/>
      <c r="D8" s="91"/>
      <c r="E8" s="92"/>
      <c r="F8" s="90"/>
      <c r="G8" s="93"/>
      <c r="H8" s="93"/>
      <c r="I8" s="87"/>
      <c r="J8" s="60">
        <f t="shared" ref="J8:J27" si="0">SUM(C8,E8,F8,G8,H8,I8)</f>
        <v>0</v>
      </c>
      <c r="K8" s="66"/>
      <c r="L8" s="62">
        <f t="shared" ref="L8:L27" si="1">J8*K8</f>
        <v>0</v>
      </c>
      <c r="M8" s="67"/>
      <c r="N8" s="68">
        <f>'Salary Breakdown'!$M8*'Salary Breakdown'!$J8-'Salary Breakdown'!$L8</f>
        <v>0</v>
      </c>
      <c r="O8" s="69">
        <f>+'Salary Breakdown'!$N8+'Salary Breakdown'!$L8</f>
        <v>0</v>
      </c>
    </row>
    <row r="9" spans="1:15" x14ac:dyDescent="0.35">
      <c r="A9" s="88"/>
      <c r="B9" s="89"/>
      <c r="C9" s="90"/>
      <c r="D9" s="91"/>
      <c r="E9" s="92"/>
      <c r="F9" s="90"/>
      <c r="G9" s="93"/>
      <c r="H9" s="93"/>
      <c r="I9" s="87"/>
      <c r="J9" s="60">
        <f t="shared" si="0"/>
        <v>0</v>
      </c>
      <c r="K9" s="66"/>
      <c r="L9" s="62">
        <f t="shared" si="1"/>
        <v>0</v>
      </c>
      <c r="M9" s="67"/>
      <c r="N9" s="68">
        <f>'Salary Breakdown'!$M9*'Salary Breakdown'!$J9-'Salary Breakdown'!$L9</f>
        <v>0</v>
      </c>
      <c r="O9" s="69">
        <f>+'Salary Breakdown'!$N9+'Salary Breakdown'!$L9</f>
        <v>0</v>
      </c>
    </row>
    <row r="10" spans="1:15" x14ac:dyDescent="0.35">
      <c r="A10" s="94"/>
      <c r="B10" s="95"/>
      <c r="C10" s="96"/>
      <c r="D10" s="97"/>
      <c r="E10" s="98"/>
      <c r="F10" s="96"/>
      <c r="G10" s="99"/>
      <c r="H10" s="99"/>
      <c r="I10" s="99"/>
      <c r="J10" s="60">
        <f t="shared" si="0"/>
        <v>0</v>
      </c>
      <c r="K10" s="66"/>
      <c r="L10" s="62">
        <f t="shared" si="1"/>
        <v>0</v>
      </c>
      <c r="M10" s="67"/>
      <c r="N10" s="68">
        <f>'Salary Breakdown'!$M10*'Salary Breakdown'!$J10-'Salary Breakdown'!$L10</f>
        <v>0</v>
      </c>
      <c r="O10" s="69">
        <f>+'Salary Breakdown'!$N10+'Salary Breakdown'!$L10</f>
        <v>0</v>
      </c>
    </row>
    <row r="11" spans="1:15" x14ac:dyDescent="0.35">
      <c r="A11" s="94"/>
      <c r="B11" s="95"/>
      <c r="C11" s="96"/>
      <c r="D11" s="97"/>
      <c r="E11" s="98"/>
      <c r="F11" s="96"/>
      <c r="G11" s="99"/>
      <c r="H11" s="99"/>
      <c r="I11" s="99"/>
      <c r="J11" s="60">
        <f t="shared" si="0"/>
        <v>0</v>
      </c>
      <c r="K11" s="66"/>
      <c r="L11" s="62">
        <f t="shared" si="1"/>
        <v>0</v>
      </c>
      <c r="M11" s="67"/>
      <c r="N11" s="68">
        <f>'Salary Breakdown'!$M11*'Salary Breakdown'!$J11-'Salary Breakdown'!$L11</f>
        <v>0</v>
      </c>
      <c r="O11" s="69">
        <f>+'Salary Breakdown'!$N11+'Salary Breakdown'!$L11</f>
        <v>0</v>
      </c>
    </row>
    <row r="12" spans="1:15" x14ac:dyDescent="0.35">
      <c r="A12" s="94"/>
      <c r="B12" s="95"/>
      <c r="C12" s="96"/>
      <c r="D12" s="97"/>
      <c r="E12" s="98"/>
      <c r="F12" s="96"/>
      <c r="G12" s="99"/>
      <c r="H12" s="99"/>
      <c r="I12" s="99"/>
      <c r="J12" s="60">
        <f t="shared" si="0"/>
        <v>0</v>
      </c>
      <c r="K12" s="66"/>
      <c r="L12" s="62">
        <f t="shared" si="1"/>
        <v>0</v>
      </c>
      <c r="M12" s="67"/>
      <c r="N12" s="68">
        <f>'Salary Breakdown'!$M12*'Salary Breakdown'!$J12-'Salary Breakdown'!$L12</f>
        <v>0</v>
      </c>
      <c r="O12" s="69">
        <f>+'Salary Breakdown'!$N12+'Salary Breakdown'!$L12</f>
        <v>0</v>
      </c>
    </row>
    <row r="13" spans="1:15" x14ac:dyDescent="0.35">
      <c r="A13" s="94"/>
      <c r="B13" s="95"/>
      <c r="C13" s="96"/>
      <c r="D13" s="97"/>
      <c r="E13" s="98"/>
      <c r="F13" s="96"/>
      <c r="G13" s="99"/>
      <c r="H13" s="99"/>
      <c r="I13" s="99"/>
      <c r="J13" s="60">
        <f t="shared" si="0"/>
        <v>0</v>
      </c>
      <c r="K13" s="66"/>
      <c r="L13" s="62">
        <f t="shared" si="1"/>
        <v>0</v>
      </c>
      <c r="M13" s="67"/>
      <c r="N13" s="68">
        <f>'Salary Breakdown'!$M13*'Salary Breakdown'!$J13-'Salary Breakdown'!$L13</f>
        <v>0</v>
      </c>
      <c r="O13" s="69">
        <f>+'Salary Breakdown'!$N13+'Salary Breakdown'!$L13</f>
        <v>0</v>
      </c>
    </row>
    <row r="14" spans="1:15" x14ac:dyDescent="0.35">
      <c r="A14" s="94"/>
      <c r="B14" s="95"/>
      <c r="C14" s="96"/>
      <c r="D14" s="97"/>
      <c r="E14" s="98"/>
      <c r="F14" s="96"/>
      <c r="G14" s="99"/>
      <c r="H14" s="99"/>
      <c r="I14" s="99"/>
      <c r="J14" s="60">
        <f t="shared" si="0"/>
        <v>0</v>
      </c>
      <c r="K14" s="66"/>
      <c r="L14" s="62">
        <f t="shared" si="1"/>
        <v>0</v>
      </c>
      <c r="M14" s="67"/>
      <c r="N14" s="68">
        <f>'Salary Breakdown'!$M14*'Salary Breakdown'!$J14-'Salary Breakdown'!$L14</f>
        <v>0</v>
      </c>
      <c r="O14" s="69">
        <f>+'Salary Breakdown'!$N14+'Salary Breakdown'!$L14</f>
        <v>0</v>
      </c>
    </row>
    <row r="15" spans="1:15" x14ac:dyDescent="0.35">
      <c r="A15" s="94"/>
      <c r="B15" s="95"/>
      <c r="C15" s="96"/>
      <c r="D15" s="97"/>
      <c r="E15" s="98"/>
      <c r="F15" s="96"/>
      <c r="G15" s="99"/>
      <c r="H15" s="99"/>
      <c r="I15" s="99"/>
      <c r="J15" s="60">
        <f t="shared" si="0"/>
        <v>0</v>
      </c>
      <c r="K15" s="66"/>
      <c r="L15" s="62">
        <f t="shared" si="1"/>
        <v>0</v>
      </c>
      <c r="M15" s="67"/>
      <c r="N15" s="68">
        <f>'Salary Breakdown'!$M15*'Salary Breakdown'!$J15-'Salary Breakdown'!$L15</f>
        <v>0</v>
      </c>
      <c r="O15" s="69">
        <f>+'Salary Breakdown'!$N15+'Salary Breakdown'!$L15</f>
        <v>0</v>
      </c>
    </row>
    <row r="16" spans="1:15" x14ac:dyDescent="0.35">
      <c r="A16" s="94"/>
      <c r="B16" s="95"/>
      <c r="C16" s="96"/>
      <c r="D16" s="97"/>
      <c r="E16" s="98"/>
      <c r="F16" s="96"/>
      <c r="G16" s="99"/>
      <c r="H16" s="99"/>
      <c r="I16" s="99"/>
      <c r="J16" s="60">
        <f t="shared" si="0"/>
        <v>0</v>
      </c>
      <c r="K16" s="66"/>
      <c r="L16" s="62">
        <f t="shared" si="1"/>
        <v>0</v>
      </c>
      <c r="M16" s="67"/>
      <c r="N16" s="68">
        <f>'Salary Breakdown'!$M16*'Salary Breakdown'!$J16-'Salary Breakdown'!$L16</f>
        <v>0</v>
      </c>
      <c r="O16" s="69">
        <f>+'Salary Breakdown'!$N16+'Salary Breakdown'!$L16</f>
        <v>0</v>
      </c>
    </row>
    <row r="17" spans="1:15" x14ac:dyDescent="0.35">
      <c r="A17" s="94"/>
      <c r="B17" s="95"/>
      <c r="C17" s="96"/>
      <c r="D17" s="97"/>
      <c r="E17" s="98"/>
      <c r="F17" s="96"/>
      <c r="G17" s="99"/>
      <c r="H17" s="99"/>
      <c r="I17" s="99"/>
      <c r="J17" s="60">
        <f t="shared" si="0"/>
        <v>0</v>
      </c>
      <c r="K17" s="66"/>
      <c r="L17" s="62">
        <f t="shared" si="1"/>
        <v>0</v>
      </c>
      <c r="M17" s="67"/>
      <c r="N17" s="68">
        <f>'Salary Breakdown'!$M17*'Salary Breakdown'!$J17-'Salary Breakdown'!$L17</f>
        <v>0</v>
      </c>
      <c r="O17" s="69">
        <f>+'Salary Breakdown'!$N17+'Salary Breakdown'!$L17</f>
        <v>0</v>
      </c>
    </row>
    <row r="18" spans="1:15" x14ac:dyDescent="0.35">
      <c r="A18" s="94"/>
      <c r="B18" s="95"/>
      <c r="C18" s="96"/>
      <c r="D18" s="97"/>
      <c r="E18" s="98"/>
      <c r="F18" s="96"/>
      <c r="G18" s="99"/>
      <c r="H18" s="99"/>
      <c r="I18" s="99"/>
      <c r="J18" s="60">
        <f t="shared" si="0"/>
        <v>0</v>
      </c>
      <c r="K18" s="66"/>
      <c r="L18" s="62">
        <f t="shared" si="1"/>
        <v>0</v>
      </c>
      <c r="M18" s="67"/>
      <c r="N18" s="68">
        <f>'Salary Breakdown'!$M18*'Salary Breakdown'!$J18-'Salary Breakdown'!$L18</f>
        <v>0</v>
      </c>
      <c r="O18" s="69">
        <f>+'Salary Breakdown'!$N18+'Salary Breakdown'!$L18</f>
        <v>0</v>
      </c>
    </row>
    <row r="19" spans="1:15" x14ac:dyDescent="0.35">
      <c r="A19" s="94"/>
      <c r="B19" s="95"/>
      <c r="C19" s="96"/>
      <c r="D19" s="97"/>
      <c r="E19" s="98"/>
      <c r="F19" s="96"/>
      <c r="G19" s="99"/>
      <c r="H19" s="99"/>
      <c r="I19" s="99"/>
      <c r="J19" s="60">
        <f t="shared" si="0"/>
        <v>0</v>
      </c>
      <c r="K19" s="66"/>
      <c r="L19" s="62">
        <f t="shared" si="1"/>
        <v>0</v>
      </c>
      <c r="M19" s="67"/>
      <c r="N19" s="68">
        <f>'Salary Breakdown'!$M19*'Salary Breakdown'!$J19-'Salary Breakdown'!$L19</f>
        <v>0</v>
      </c>
      <c r="O19" s="69">
        <f>+'Salary Breakdown'!$N19+'Salary Breakdown'!$L19</f>
        <v>0</v>
      </c>
    </row>
    <row r="20" spans="1:15" x14ac:dyDescent="0.35">
      <c r="A20" s="94"/>
      <c r="B20" s="95"/>
      <c r="C20" s="96"/>
      <c r="D20" s="97"/>
      <c r="E20" s="98"/>
      <c r="F20" s="96"/>
      <c r="G20" s="99"/>
      <c r="H20" s="99"/>
      <c r="I20" s="99"/>
      <c r="J20" s="60">
        <f t="shared" si="0"/>
        <v>0</v>
      </c>
      <c r="K20" s="66"/>
      <c r="L20" s="62">
        <f t="shared" si="1"/>
        <v>0</v>
      </c>
      <c r="M20" s="67"/>
      <c r="N20" s="68">
        <f>'Salary Breakdown'!$M20*'Salary Breakdown'!$J20-'Salary Breakdown'!$L20</f>
        <v>0</v>
      </c>
      <c r="O20" s="69">
        <f>+'Salary Breakdown'!$N20+'Salary Breakdown'!$L20</f>
        <v>0</v>
      </c>
    </row>
    <row r="21" spans="1:15" x14ac:dyDescent="0.35">
      <c r="A21" s="94"/>
      <c r="B21" s="95"/>
      <c r="C21" s="96"/>
      <c r="D21" s="97"/>
      <c r="E21" s="98"/>
      <c r="F21" s="96"/>
      <c r="G21" s="99"/>
      <c r="H21" s="99"/>
      <c r="I21" s="99"/>
      <c r="J21" s="60">
        <f t="shared" si="0"/>
        <v>0</v>
      </c>
      <c r="K21" s="66"/>
      <c r="L21" s="62">
        <f t="shared" si="1"/>
        <v>0</v>
      </c>
      <c r="M21" s="67"/>
      <c r="N21" s="68">
        <f>'Salary Breakdown'!$M21*'Salary Breakdown'!$J21-'Salary Breakdown'!$L21</f>
        <v>0</v>
      </c>
      <c r="O21" s="69">
        <f>+'Salary Breakdown'!$N21+'Salary Breakdown'!$L21</f>
        <v>0</v>
      </c>
    </row>
    <row r="22" spans="1:15" x14ac:dyDescent="0.35">
      <c r="A22" s="94"/>
      <c r="B22" s="95"/>
      <c r="C22" s="96"/>
      <c r="D22" s="97"/>
      <c r="E22" s="98"/>
      <c r="F22" s="96"/>
      <c r="G22" s="99"/>
      <c r="H22" s="99"/>
      <c r="I22" s="99"/>
      <c r="J22" s="60">
        <f t="shared" si="0"/>
        <v>0</v>
      </c>
      <c r="K22" s="66"/>
      <c r="L22" s="62">
        <f t="shared" si="1"/>
        <v>0</v>
      </c>
      <c r="M22" s="67"/>
      <c r="N22" s="68">
        <f>'Salary Breakdown'!$M22*'Salary Breakdown'!$J22-'Salary Breakdown'!$L22</f>
        <v>0</v>
      </c>
      <c r="O22" s="69">
        <f>+'Salary Breakdown'!$N22+'Salary Breakdown'!$L22</f>
        <v>0</v>
      </c>
    </row>
    <row r="23" spans="1:15" x14ac:dyDescent="0.35">
      <c r="A23" s="94"/>
      <c r="B23" s="95"/>
      <c r="C23" s="96"/>
      <c r="D23" s="97"/>
      <c r="E23" s="98"/>
      <c r="F23" s="96"/>
      <c r="G23" s="99"/>
      <c r="H23" s="99"/>
      <c r="I23" s="99"/>
      <c r="J23" s="60">
        <f t="shared" si="0"/>
        <v>0</v>
      </c>
      <c r="K23" s="66"/>
      <c r="L23" s="62">
        <f t="shared" si="1"/>
        <v>0</v>
      </c>
      <c r="M23" s="67"/>
      <c r="N23" s="68">
        <f>'Salary Breakdown'!$M23*'Salary Breakdown'!$J23-'Salary Breakdown'!$L23</f>
        <v>0</v>
      </c>
      <c r="O23" s="69">
        <f>+'Salary Breakdown'!$N23+'Salary Breakdown'!$L23</f>
        <v>0</v>
      </c>
    </row>
    <row r="24" spans="1:15" x14ac:dyDescent="0.35">
      <c r="A24" s="94"/>
      <c r="B24" s="95"/>
      <c r="C24" s="96"/>
      <c r="D24" s="97"/>
      <c r="E24" s="98"/>
      <c r="F24" s="96"/>
      <c r="G24" s="99"/>
      <c r="H24" s="99"/>
      <c r="I24" s="99"/>
      <c r="J24" s="60">
        <f t="shared" si="0"/>
        <v>0</v>
      </c>
      <c r="K24" s="66"/>
      <c r="L24" s="62">
        <f t="shared" si="1"/>
        <v>0</v>
      </c>
      <c r="M24" s="67"/>
      <c r="N24" s="68">
        <f>'Salary Breakdown'!$M24*'Salary Breakdown'!$J24-'Salary Breakdown'!$L24</f>
        <v>0</v>
      </c>
      <c r="O24" s="69">
        <f>+'Salary Breakdown'!$N24+'Salary Breakdown'!$L24</f>
        <v>0</v>
      </c>
    </row>
    <row r="25" spans="1:15" x14ac:dyDescent="0.35">
      <c r="A25" s="94"/>
      <c r="B25" s="95"/>
      <c r="C25" s="96"/>
      <c r="D25" s="97"/>
      <c r="E25" s="98"/>
      <c r="F25" s="96"/>
      <c r="G25" s="99"/>
      <c r="H25" s="99"/>
      <c r="I25" s="99"/>
      <c r="J25" s="60">
        <f t="shared" si="0"/>
        <v>0</v>
      </c>
      <c r="K25" s="66"/>
      <c r="L25" s="62">
        <f t="shared" si="1"/>
        <v>0</v>
      </c>
      <c r="M25" s="67"/>
      <c r="N25" s="68">
        <f>'Salary Breakdown'!$M25*'Salary Breakdown'!$J25-'Salary Breakdown'!$L25</f>
        <v>0</v>
      </c>
      <c r="O25" s="69">
        <f>+'Salary Breakdown'!$N25+'Salary Breakdown'!$L25</f>
        <v>0</v>
      </c>
    </row>
    <row r="26" spans="1:15" x14ac:dyDescent="0.35">
      <c r="A26" s="94"/>
      <c r="B26" s="95"/>
      <c r="C26" s="96"/>
      <c r="D26" s="97"/>
      <c r="E26" s="98"/>
      <c r="F26" s="96"/>
      <c r="G26" s="99"/>
      <c r="H26" s="99"/>
      <c r="I26" s="99"/>
      <c r="J26" s="60">
        <f t="shared" si="0"/>
        <v>0</v>
      </c>
      <c r="K26" s="66"/>
      <c r="L26" s="62">
        <f t="shared" si="1"/>
        <v>0</v>
      </c>
      <c r="M26" s="67"/>
      <c r="N26" s="68">
        <f>'Salary Breakdown'!$M26*'Salary Breakdown'!$J26-'Salary Breakdown'!$L26</f>
        <v>0</v>
      </c>
      <c r="O26" s="69">
        <f>+'Salary Breakdown'!$N26+'Salary Breakdown'!$L26</f>
        <v>0</v>
      </c>
    </row>
    <row r="27" spans="1:15" ht="15" thickBot="1" x14ac:dyDescent="0.4">
      <c r="A27" s="100"/>
      <c r="B27" s="101"/>
      <c r="C27" s="102"/>
      <c r="D27" s="103"/>
      <c r="E27" s="104"/>
      <c r="F27" s="102"/>
      <c r="G27" s="105"/>
      <c r="H27" s="105"/>
      <c r="I27" s="105"/>
      <c r="J27" s="70">
        <f t="shared" si="0"/>
        <v>0</v>
      </c>
      <c r="K27" s="71"/>
      <c r="L27" s="72">
        <f t="shared" si="1"/>
        <v>0</v>
      </c>
      <c r="M27" s="73"/>
      <c r="N27" s="74">
        <f>'Salary Breakdown'!$M27*'Salary Breakdown'!$J27-'Salary Breakdown'!$L27</f>
        <v>0</v>
      </c>
      <c r="O27" s="75">
        <f>+'Salary Breakdown'!$N27+'Salary Breakdown'!$L27</f>
        <v>0</v>
      </c>
    </row>
    <row r="28" spans="1:15" ht="15.5" thickTop="1" thickBot="1" x14ac:dyDescent="0.4">
      <c r="A28" s="106" t="str">
        <f>+ "Subtotal " &amp; A6</f>
        <v>Subtotal SUPPORTIVE SERVICES</v>
      </c>
      <c r="B28" s="107"/>
      <c r="C28" s="58"/>
      <c r="D28" s="58"/>
      <c r="E28" s="58"/>
      <c r="F28" s="58"/>
      <c r="G28" s="58"/>
      <c r="H28" s="58"/>
      <c r="I28" s="58"/>
      <c r="J28" s="58"/>
      <c r="K28" s="58"/>
      <c r="L28" s="76">
        <f>SUM(L7:L27)</f>
        <v>13000</v>
      </c>
      <c r="M28" s="77"/>
      <c r="N28" s="59">
        <f>SUBTOTAL(109,N7:N27)</f>
        <v>39000</v>
      </c>
      <c r="O28" s="78">
        <f>SUBTOTAL(109,O7:O27)</f>
        <v>52000</v>
      </c>
    </row>
    <row r="29" spans="1:15" ht="15" thickBot="1" x14ac:dyDescent="0.4">
      <c r="A29" s="193" t="s">
        <v>128</v>
      </c>
      <c r="B29" s="194"/>
      <c r="C29" s="194"/>
      <c r="D29" s="194"/>
      <c r="E29" s="194"/>
      <c r="F29" s="194"/>
      <c r="G29" s="194"/>
      <c r="H29" s="194"/>
      <c r="I29" s="194"/>
      <c r="J29" s="194"/>
      <c r="K29" s="194"/>
      <c r="L29" s="194"/>
      <c r="M29" s="194"/>
      <c r="N29" s="194"/>
      <c r="O29" s="195"/>
    </row>
    <row r="30" spans="1:15" x14ac:dyDescent="0.35">
      <c r="A30" s="108"/>
      <c r="B30" s="109"/>
      <c r="C30" s="110"/>
      <c r="D30" s="111"/>
      <c r="E30" s="112"/>
      <c r="F30" s="110"/>
      <c r="G30" s="113"/>
      <c r="H30" s="113"/>
      <c r="I30" s="113"/>
      <c r="J30" s="114">
        <f>+SUM('Salary Breakdown'!$E30:$I30,'Salary Breakdown'!$C30)</f>
        <v>0</v>
      </c>
      <c r="K30" s="115"/>
      <c r="L30" s="62">
        <f>J30*K30</f>
        <v>0</v>
      </c>
      <c r="M30" s="63"/>
      <c r="N30" s="64">
        <f>'Salary Breakdown'!$M30*'Salary Breakdown'!$J30-'Salary Breakdown'!$L30</f>
        <v>0</v>
      </c>
      <c r="O30" s="65">
        <f>+'Salary Breakdown'!$N30+'Salary Breakdown'!$L30</f>
        <v>0</v>
      </c>
    </row>
    <row r="31" spans="1:15" x14ac:dyDescent="0.35">
      <c r="A31" s="94"/>
      <c r="B31" s="95"/>
      <c r="C31" s="96"/>
      <c r="D31" s="97"/>
      <c r="E31" s="98"/>
      <c r="F31" s="96"/>
      <c r="G31" s="99"/>
      <c r="H31" s="99"/>
      <c r="I31" s="99"/>
      <c r="J31" s="116">
        <f>+SUM('Salary Breakdown'!$E31:$I31,'Salary Breakdown'!$C31)</f>
        <v>0</v>
      </c>
      <c r="K31" s="66"/>
      <c r="L31" s="62">
        <f t="shared" ref="L31:L50" si="2">J31*K31</f>
        <v>0</v>
      </c>
      <c r="M31" s="67"/>
      <c r="N31" s="68">
        <f>'Salary Breakdown'!$M31*'Salary Breakdown'!$J31-'Salary Breakdown'!$L31</f>
        <v>0</v>
      </c>
      <c r="O31" s="69">
        <f>+'Salary Breakdown'!$N31+'Salary Breakdown'!$L31</f>
        <v>0</v>
      </c>
    </row>
    <row r="32" spans="1:15" x14ac:dyDescent="0.35">
      <c r="A32" s="94"/>
      <c r="B32" s="95"/>
      <c r="C32" s="96"/>
      <c r="D32" s="97"/>
      <c r="E32" s="98"/>
      <c r="F32" s="96"/>
      <c r="G32" s="99"/>
      <c r="H32" s="99"/>
      <c r="I32" s="99"/>
      <c r="J32" s="116">
        <f>+SUM('Salary Breakdown'!$E32:$I32,'Salary Breakdown'!$C32)</f>
        <v>0</v>
      </c>
      <c r="K32" s="66"/>
      <c r="L32" s="62">
        <f t="shared" si="2"/>
        <v>0</v>
      </c>
      <c r="M32" s="67"/>
      <c r="N32" s="68">
        <f>'Salary Breakdown'!$M32*'Salary Breakdown'!$J32-'Salary Breakdown'!$L32</f>
        <v>0</v>
      </c>
      <c r="O32" s="69">
        <f>+'Salary Breakdown'!$N32+'Salary Breakdown'!$L32</f>
        <v>0</v>
      </c>
    </row>
    <row r="33" spans="1:15" x14ac:dyDescent="0.35">
      <c r="A33" s="94"/>
      <c r="B33" s="95"/>
      <c r="C33" s="96"/>
      <c r="D33" s="97"/>
      <c r="E33" s="98"/>
      <c r="F33" s="96"/>
      <c r="G33" s="99"/>
      <c r="H33" s="99"/>
      <c r="I33" s="99"/>
      <c r="J33" s="116">
        <f>+SUM('Salary Breakdown'!$E33:$I33,'Salary Breakdown'!$C33)</f>
        <v>0</v>
      </c>
      <c r="K33" s="66"/>
      <c r="L33" s="62">
        <f t="shared" si="2"/>
        <v>0</v>
      </c>
      <c r="M33" s="67"/>
      <c r="N33" s="68">
        <f>'Salary Breakdown'!$M33*'Salary Breakdown'!$J33-'Salary Breakdown'!$L33</f>
        <v>0</v>
      </c>
      <c r="O33" s="69">
        <f>+'Salary Breakdown'!$N33+'Salary Breakdown'!$L33</f>
        <v>0</v>
      </c>
    </row>
    <row r="34" spans="1:15" x14ac:dyDescent="0.35">
      <c r="A34" s="94"/>
      <c r="B34" s="95"/>
      <c r="C34" s="96"/>
      <c r="D34" s="97"/>
      <c r="E34" s="98"/>
      <c r="F34" s="96"/>
      <c r="G34" s="99"/>
      <c r="H34" s="99"/>
      <c r="I34" s="99"/>
      <c r="J34" s="116">
        <f>+SUM('Salary Breakdown'!$E34:$I34,'Salary Breakdown'!$C34)</f>
        <v>0</v>
      </c>
      <c r="K34" s="66"/>
      <c r="L34" s="62">
        <f t="shared" si="2"/>
        <v>0</v>
      </c>
      <c r="M34" s="67"/>
      <c r="N34" s="68">
        <f>'Salary Breakdown'!$M34*'Salary Breakdown'!$J34-'Salary Breakdown'!$L34</f>
        <v>0</v>
      </c>
      <c r="O34" s="69">
        <f>+'Salary Breakdown'!$N34+'Salary Breakdown'!$L34</f>
        <v>0</v>
      </c>
    </row>
    <row r="35" spans="1:15" x14ac:dyDescent="0.35">
      <c r="A35" s="94"/>
      <c r="B35" s="95"/>
      <c r="C35" s="96"/>
      <c r="D35" s="97"/>
      <c r="E35" s="98"/>
      <c r="F35" s="96"/>
      <c r="G35" s="99"/>
      <c r="H35" s="99"/>
      <c r="I35" s="99"/>
      <c r="J35" s="116">
        <f>+SUM('Salary Breakdown'!$E35:$I35,'Salary Breakdown'!$C35)</f>
        <v>0</v>
      </c>
      <c r="K35" s="66"/>
      <c r="L35" s="62">
        <f t="shared" si="2"/>
        <v>0</v>
      </c>
      <c r="M35" s="67"/>
      <c r="N35" s="68">
        <f>'Salary Breakdown'!$M35*'Salary Breakdown'!$J35-'Salary Breakdown'!$L35</f>
        <v>0</v>
      </c>
      <c r="O35" s="69">
        <f>+'Salary Breakdown'!$N35+'Salary Breakdown'!$L35</f>
        <v>0</v>
      </c>
    </row>
    <row r="36" spans="1:15" x14ac:dyDescent="0.35">
      <c r="A36" s="94"/>
      <c r="B36" s="95"/>
      <c r="C36" s="96"/>
      <c r="D36" s="97"/>
      <c r="E36" s="98"/>
      <c r="F36" s="96"/>
      <c r="G36" s="99"/>
      <c r="H36" s="99"/>
      <c r="I36" s="99"/>
      <c r="J36" s="116">
        <f>+SUM('Salary Breakdown'!$E36:$I36,'Salary Breakdown'!$C36)</f>
        <v>0</v>
      </c>
      <c r="K36" s="66"/>
      <c r="L36" s="62">
        <f t="shared" si="2"/>
        <v>0</v>
      </c>
      <c r="M36" s="67"/>
      <c r="N36" s="68">
        <f>'Salary Breakdown'!$M36*'Salary Breakdown'!$J36-'Salary Breakdown'!$L36</f>
        <v>0</v>
      </c>
      <c r="O36" s="69">
        <f>+'Salary Breakdown'!$N36+'Salary Breakdown'!$L36</f>
        <v>0</v>
      </c>
    </row>
    <row r="37" spans="1:15" x14ac:dyDescent="0.35">
      <c r="A37" s="94"/>
      <c r="B37" s="95"/>
      <c r="C37" s="96"/>
      <c r="D37" s="97"/>
      <c r="E37" s="98"/>
      <c r="F37" s="96"/>
      <c r="G37" s="99"/>
      <c r="H37" s="99"/>
      <c r="I37" s="99"/>
      <c r="J37" s="116">
        <f>+SUM('Salary Breakdown'!$E37:$I37,'Salary Breakdown'!$C37)</f>
        <v>0</v>
      </c>
      <c r="K37" s="66"/>
      <c r="L37" s="62">
        <f t="shared" si="2"/>
        <v>0</v>
      </c>
      <c r="M37" s="67"/>
      <c r="N37" s="68">
        <f>'Salary Breakdown'!$M37*'Salary Breakdown'!$J37-'Salary Breakdown'!$L37</f>
        <v>0</v>
      </c>
      <c r="O37" s="69">
        <f>+'Salary Breakdown'!$N37+'Salary Breakdown'!$L37</f>
        <v>0</v>
      </c>
    </row>
    <row r="38" spans="1:15" x14ac:dyDescent="0.35">
      <c r="A38" s="94"/>
      <c r="B38" s="95"/>
      <c r="C38" s="96"/>
      <c r="D38" s="97"/>
      <c r="E38" s="98"/>
      <c r="F38" s="96"/>
      <c r="G38" s="99"/>
      <c r="H38" s="99"/>
      <c r="I38" s="99"/>
      <c r="J38" s="116">
        <f>+SUM('Salary Breakdown'!$E38:$I38,'Salary Breakdown'!$C38)</f>
        <v>0</v>
      </c>
      <c r="K38" s="66"/>
      <c r="L38" s="62">
        <f t="shared" si="2"/>
        <v>0</v>
      </c>
      <c r="M38" s="67"/>
      <c r="N38" s="68">
        <f>'Salary Breakdown'!$M38*'Salary Breakdown'!$J38-'Salary Breakdown'!$L38</f>
        <v>0</v>
      </c>
      <c r="O38" s="69">
        <f>+'Salary Breakdown'!$N38+'Salary Breakdown'!$L38</f>
        <v>0</v>
      </c>
    </row>
    <row r="39" spans="1:15" x14ac:dyDescent="0.35">
      <c r="A39" s="94"/>
      <c r="B39" s="95"/>
      <c r="C39" s="96"/>
      <c r="D39" s="97"/>
      <c r="E39" s="98"/>
      <c r="F39" s="96"/>
      <c r="G39" s="99"/>
      <c r="H39" s="99"/>
      <c r="I39" s="99"/>
      <c r="J39" s="116">
        <f>+SUM('Salary Breakdown'!$E39:$I39,'Salary Breakdown'!$C39)</f>
        <v>0</v>
      </c>
      <c r="K39" s="66"/>
      <c r="L39" s="62">
        <f t="shared" si="2"/>
        <v>0</v>
      </c>
      <c r="M39" s="67"/>
      <c r="N39" s="68">
        <f>'Salary Breakdown'!$M39*'Salary Breakdown'!$J39-'Salary Breakdown'!$L39</f>
        <v>0</v>
      </c>
      <c r="O39" s="69">
        <f>+'Salary Breakdown'!$N39+'Salary Breakdown'!$L39</f>
        <v>0</v>
      </c>
    </row>
    <row r="40" spans="1:15" x14ac:dyDescent="0.35">
      <c r="A40" s="94"/>
      <c r="B40" s="95"/>
      <c r="C40" s="96"/>
      <c r="D40" s="97"/>
      <c r="E40" s="98"/>
      <c r="F40" s="96"/>
      <c r="G40" s="99"/>
      <c r="H40" s="99"/>
      <c r="I40" s="99"/>
      <c r="J40" s="116">
        <f>+SUM('Salary Breakdown'!$E40:$I40,'Salary Breakdown'!$C40)</f>
        <v>0</v>
      </c>
      <c r="K40" s="66"/>
      <c r="L40" s="62">
        <f t="shared" si="2"/>
        <v>0</v>
      </c>
      <c r="M40" s="67"/>
      <c r="N40" s="68">
        <f>'Salary Breakdown'!$M40*'Salary Breakdown'!$J40-'Salary Breakdown'!$L40</f>
        <v>0</v>
      </c>
      <c r="O40" s="69">
        <f>+'Salary Breakdown'!$N40+'Salary Breakdown'!$L40</f>
        <v>0</v>
      </c>
    </row>
    <row r="41" spans="1:15" x14ac:dyDescent="0.35">
      <c r="A41" s="94"/>
      <c r="B41" s="95"/>
      <c r="C41" s="96"/>
      <c r="D41" s="97"/>
      <c r="E41" s="98"/>
      <c r="F41" s="96"/>
      <c r="G41" s="99"/>
      <c r="H41" s="99"/>
      <c r="I41" s="99"/>
      <c r="J41" s="116">
        <f>+SUM('Salary Breakdown'!$E41:$I41,'Salary Breakdown'!$C41)</f>
        <v>0</v>
      </c>
      <c r="K41" s="66"/>
      <c r="L41" s="62">
        <f t="shared" si="2"/>
        <v>0</v>
      </c>
      <c r="M41" s="67"/>
      <c r="N41" s="68">
        <f>'Salary Breakdown'!$M41*'Salary Breakdown'!$J41-'Salary Breakdown'!$L41</f>
        <v>0</v>
      </c>
      <c r="O41" s="69">
        <f>+'Salary Breakdown'!$N41+'Salary Breakdown'!$L41</f>
        <v>0</v>
      </c>
    </row>
    <row r="42" spans="1:15" x14ac:dyDescent="0.35">
      <c r="A42" s="94"/>
      <c r="B42" s="95"/>
      <c r="C42" s="96"/>
      <c r="D42" s="97"/>
      <c r="E42" s="98"/>
      <c r="F42" s="96"/>
      <c r="G42" s="99"/>
      <c r="H42" s="99"/>
      <c r="I42" s="99"/>
      <c r="J42" s="116">
        <f>+SUM('Salary Breakdown'!$E42:$I42,'Salary Breakdown'!$C42)</f>
        <v>0</v>
      </c>
      <c r="K42" s="66"/>
      <c r="L42" s="62">
        <f t="shared" si="2"/>
        <v>0</v>
      </c>
      <c r="M42" s="67"/>
      <c r="N42" s="68">
        <f>'Salary Breakdown'!$M42*'Salary Breakdown'!$J42-'Salary Breakdown'!$L42</f>
        <v>0</v>
      </c>
      <c r="O42" s="69">
        <f>+'Salary Breakdown'!$N42+'Salary Breakdown'!$L42</f>
        <v>0</v>
      </c>
    </row>
    <row r="43" spans="1:15" x14ac:dyDescent="0.35">
      <c r="A43" s="94"/>
      <c r="B43" s="95"/>
      <c r="C43" s="96"/>
      <c r="D43" s="97"/>
      <c r="E43" s="98"/>
      <c r="F43" s="96"/>
      <c r="G43" s="99"/>
      <c r="H43" s="99"/>
      <c r="I43" s="99"/>
      <c r="J43" s="116">
        <f>+SUM('Salary Breakdown'!$E43:$I43,'Salary Breakdown'!$C43)</f>
        <v>0</v>
      </c>
      <c r="K43" s="66"/>
      <c r="L43" s="62">
        <f t="shared" si="2"/>
        <v>0</v>
      </c>
      <c r="M43" s="67"/>
      <c r="N43" s="68">
        <f>'Salary Breakdown'!$M43*'Salary Breakdown'!$J43-'Salary Breakdown'!$L43</f>
        <v>0</v>
      </c>
      <c r="O43" s="69">
        <f>+'Salary Breakdown'!$N43+'Salary Breakdown'!$L43</f>
        <v>0</v>
      </c>
    </row>
    <row r="44" spans="1:15" x14ac:dyDescent="0.35">
      <c r="A44" s="94"/>
      <c r="B44" s="95"/>
      <c r="C44" s="96"/>
      <c r="D44" s="97"/>
      <c r="E44" s="98"/>
      <c r="F44" s="96"/>
      <c r="G44" s="99"/>
      <c r="H44" s="99"/>
      <c r="I44" s="99"/>
      <c r="J44" s="116">
        <f>+SUM('Salary Breakdown'!$E44:$I44,'Salary Breakdown'!$C44)</f>
        <v>0</v>
      </c>
      <c r="K44" s="66"/>
      <c r="L44" s="62">
        <f t="shared" si="2"/>
        <v>0</v>
      </c>
      <c r="M44" s="67"/>
      <c r="N44" s="68">
        <f>'Salary Breakdown'!$M44*'Salary Breakdown'!$J44-'Salary Breakdown'!$L44</f>
        <v>0</v>
      </c>
      <c r="O44" s="69">
        <f>+'Salary Breakdown'!$N44+'Salary Breakdown'!$L44</f>
        <v>0</v>
      </c>
    </row>
    <row r="45" spans="1:15" x14ac:dyDescent="0.35">
      <c r="A45" s="94"/>
      <c r="B45" s="95"/>
      <c r="C45" s="96"/>
      <c r="D45" s="97"/>
      <c r="E45" s="98"/>
      <c r="F45" s="96"/>
      <c r="G45" s="99"/>
      <c r="H45" s="99"/>
      <c r="I45" s="99"/>
      <c r="J45" s="116">
        <f>+SUM('Salary Breakdown'!$E45:$I45,'Salary Breakdown'!$C45)</f>
        <v>0</v>
      </c>
      <c r="K45" s="66"/>
      <c r="L45" s="62">
        <f t="shared" si="2"/>
        <v>0</v>
      </c>
      <c r="M45" s="67"/>
      <c r="N45" s="68">
        <f>'Salary Breakdown'!$M45*'Salary Breakdown'!$J45-'Salary Breakdown'!$L45</f>
        <v>0</v>
      </c>
      <c r="O45" s="69">
        <f>+'Salary Breakdown'!$N45+'Salary Breakdown'!$L45</f>
        <v>0</v>
      </c>
    </row>
    <row r="46" spans="1:15" x14ac:dyDescent="0.35">
      <c r="A46" s="94"/>
      <c r="B46" s="95"/>
      <c r="C46" s="96"/>
      <c r="D46" s="97"/>
      <c r="E46" s="98"/>
      <c r="F46" s="96"/>
      <c r="G46" s="99"/>
      <c r="H46" s="99"/>
      <c r="I46" s="99"/>
      <c r="J46" s="116">
        <f>+SUM('Salary Breakdown'!$E46:$I46,'Salary Breakdown'!$C46)</f>
        <v>0</v>
      </c>
      <c r="K46" s="66"/>
      <c r="L46" s="62">
        <f t="shared" si="2"/>
        <v>0</v>
      </c>
      <c r="M46" s="67"/>
      <c r="N46" s="68">
        <f>'Salary Breakdown'!$M46*'Salary Breakdown'!$J46-'Salary Breakdown'!$L46</f>
        <v>0</v>
      </c>
      <c r="O46" s="69">
        <f>+'Salary Breakdown'!$N46+'Salary Breakdown'!$L46</f>
        <v>0</v>
      </c>
    </row>
    <row r="47" spans="1:15" x14ac:dyDescent="0.35">
      <c r="A47" s="94"/>
      <c r="B47" s="95"/>
      <c r="C47" s="96"/>
      <c r="D47" s="97"/>
      <c r="E47" s="98"/>
      <c r="F47" s="96"/>
      <c r="G47" s="99"/>
      <c r="H47" s="99"/>
      <c r="I47" s="99"/>
      <c r="J47" s="116">
        <f>+SUM('Salary Breakdown'!$E47:$I47,'Salary Breakdown'!$C47)</f>
        <v>0</v>
      </c>
      <c r="K47" s="66"/>
      <c r="L47" s="62">
        <f t="shared" si="2"/>
        <v>0</v>
      </c>
      <c r="M47" s="67"/>
      <c r="N47" s="68">
        <f>'Salary Breakdown'!$M47*'Salary Breakdown'!$J47-'Salary Breakdown'!$L47</f>
        <v>0</v>
      </c>
      <c r="O47" s="69">
        <f>+'Salary Breakdown'!$N47+'Salary Breakdown'!$L47</f>
        <v>0</v>
      </c>
    </row>
    <row r="48" spans="1:15" x14ac:dyDescent="0.35">
      <c r="A48" s="94"/>
      <c r="B48" s="95"/>
      <c r="C48" s="96"/>
      <c r="D48" s="97"/>
      <c r="E48" s="98"/>
      <c r="F48" s="96"/>
      <c r="G48" s="99"/>
      <c r="H48" s="99"/>
      <c r="I48" s="99"/>
      <c r="J48" s="116">
        <f>+SUM('Salary Breakdown'!$E48:$I48,'Salary Breakdown'!$C48)</f>
        <v>0</v>
      </c>
      <c r="K48" s="66"/>
      <c r="L48" s="62">
        <f t="shared" si="2"/>
        <v>0</v>
      </c>
      <c r="M48" s="67"/>
      <c r="N48" s="68">
        <f>'Salary Breakdown'!$M48*'Salary Breakdown'!$J48-'Salary Breakdown'!$L48</f>
        <v>0</v>
      </c>
      <c r="O48" s="69">
        <f>+'Salary Breakdown'!$N48+'Salary Breakdown'!$L48</f>
        <v>0</v>
      </c>
    </row>
    <row r="49" spans="1:15" x14ac:dyDescent="0.35">
      <c r="A49" s="94"/>
      <c r="B49" s="95"/>
      <c r="C49" s="96"/>
      <c r="D49" s="97"/>
      <c r="E49" s="98"/>
      <c r="F49" s="96"/>
      <c r="G49" s="99"/>
      <c r="H49" s="99"/>
      <c r="I49" s="99"/>
      <c r="J49" s="116">
        <f>+SUM('Salary Breakdown'!$E49:$I49,'Salary Breakdown'!$C49)</f>
        <v>0</v>
      </c>
      <c r="K49" s="66"/>
      <c r="L49" s="62">
        <f t="shared" si="2"/>
        <v>0</v>
      </c>
      <c r="M49" s="67"/>
      <c r="N49" s="68">
        <f>'Salary Breakdown'!$M49*'Salary Breakdown'!$J49-'Salary Breakdown'!$L49</f>
        <v>0</v>
      </c>
      <c r="O49" s="69">
        <f>+'Salary Breakdown'!$N49+'Salary Breakdown'!$L49</f>
        <v>0</v>
      </c>
    </row>
    <row r="50" spans="1:15" ht="15" thickBot="1" x14ac:dyDescent="0.4">
      <c r="A50" s="94"/>
      <c r="B50" s="95"/>
      <c r="C50" s="96"/>
      <c r="D50" s="97"/>
      <c r="E50" s="98"/>
      <c r="F50" s="96"/>
      <c r="G50" s="99"/>
      <c r="H50" s="99"/>
      <c r="I50" s="99"/>
      <c r="J50" s="116">
        <f>+SUM('Salary Breakdown'!$E50:$I50,'Salary Breakdown'!$C50)</f>
        <v>0</v>
      </c>
      <c r="K50" s="71"/>
      <c r="L50" s="72">
        <f t="shared" si="2"/>
        <v>0</v>
      </c>
      <c r="M50" s="67"/>
      <c r="N50" s="68">
        <f>'Salary Breakdown'!$M50*'Salary Breakdown'!$J50-'Salary Breakdown'!$L50</f>
        <v>0</v>
      </c>
      <c r="O50" s="69">
        <f>+'Salary Breakdown'!$N50+'Salary Breakdown'!$L50</f>
        <v>0</v>
      </c>
    </row>
    <row r="51" spans="1:15" ht="15" thickTop="1" x14ac:dyDescent="0.35">
      <c r="A51" s="117" t="str">
        <f>+ "Subtotal " &amp; A29</f>
        <v>Subtotal OPERATING COSTS</v>
      </c>
      <c r="B51" s="118"/>
      <c r="C51" s="25"/>
      <c r="D51" s="25"/>
      <c r="E51" s="25"/>
      <c r="F51" s="25"/>
      <c r="G51" s="25"/>
      <c r="H51" s="25"/>
      <c r="I51" s="25"/>
      <c r="J51" s="25"/>
      <c r="K51" s="25"/>
      <c r="L51" s="76">
        <f>SUM(L30:L50)</f>
        <v>0</v>
      </c>
      <c r="M51" s="119"/>
      <c r="N51" s="79">
        <f>SUBTOTAL(109,N30:N50)</f>
        <v>0</v>
      </c>
      <c r="O51" s="120">
        <f>SUBTOTAL(109,O30:O50)</f>
        <v>0</v>
      </c>
    </row>
  </sheetData>
  <sheetProtection insertRows="0" deleteRows="0"/>
  <mergeCells count="20">
    <mergeCell ref="A1:O1"/>
    <mergeCell ref="B2:C2"/>
    <mergeCell ref="D2:E2"/>
    <mergeCell ref="F2:H2"/>
    <mergeCell ref="J2:L2"/>
    <mergeCell ref="N4:N5"/>
    <mergeCell ref="O4:O5"/>
    <mergeCell ref="A6:O6"/>
    <mergeCell ref="A29:O29"/>
    <mergeCell ref="F4:F5"/>
    <mergeCell ref="G4:I4"/>
    <mergeCell ref="J4:J5"/>
    <mergeCell ref="K4:K5"/>
    <mergeCell ref="L4:L5"/>
    <mergeCell ref="M4:M5"/>
    <mergeCell ref="A4:A5"/>
    <mergeCell ref="B4:B5"/>
    <mergeCell ref="C4:C5"/>
    <mergeCell ref="D4:D5"/>
    <mergeCell ref="E4:E5"/>
  </mergeCells>
  <pageMargins left="0.25" right="0.25" top="0.75" bottom="0.75" header="0.3" footer="0.3"/>
  <pageSetup scale="53" fitToHeight="2"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pageSetUpPr fitToPage="1"/>
  </sheetPr>
  <dimension ref="A1:E99"/>
  <sheetViews>
    <sheetView showGridLines="0" topLeftCell="A72" workbookViewId="0">
      <selection activeCell="D23" sqref="D23"/>
    </sheetView>
  </sheetViews>
  <sheetFormatPr defaultRowHeight="14.5" x14ac:dyDescent="0.35"/>
  <cols>
    <col min="1" max="1" width="56.453125" style="11" customWidth="1"/>
    <col min="2" max="2" width="37.1796875" customWidth="1"/>
    <col min="3" max="3" width="24.1796875" customWidth="1"/>
  </cols>
  <sheetData>
    <row r="1" spans="1:5" s="6" customFormat="1" ht="19" thickBot="1" x14ac:dyDescent="0.4">
      <c r="A1" s="122" t="s">
        <v>149</v>
      </c>
      <c r="B1" s="126">
        <f>B19+B27+B35+B43+B51+B59+B67+B75+B83+B91+B99</f>
        <v>0</v>
      </c>
      <c r="C1" s="10"/>
    </row>
    <row r="3" spans="1:5" ht="29.5" thickBot="1" x14ac:dyDescent="0.4">
      <c r="A3" s="11" t="s">
        <v>163</v>
      </c>
      <c r="B3" s="129"/>
    </row>
    <row r="4" spans="1:5" ht="15" thickBot="1" x14ac:dyDescent="0.4"/>
    <row r="5" spans="1:5" x14ac:dyDescent="0.35">
      <c r="A5" s="11" t="s">
        <v>164</v>
      </c>
      <c r="B5" s="205"/>
      <c r="C5" s="206"/>
      <c r="D5" s="206"/>
      <c r="E5" s="207"/>
    </row>
    <row r="6" spans="1:5" x14ac:dyDescent="0.35">
      <c r="B6" s="208"/>
      <c r="C6" s="209"/>
      <c r="D6" s="209"/>
      <c r="E6" s="210"/>
    </row>
    <row r="7" spans="1:5" x14ac:dyDescent="0.35">
      <c r="B7" s="208"/>
      <c r="C7" s="209"/>
      <c r="D7" s="209"/>
      <c r="E7" s="210"/>
    </row>
    <row r="8" spans="1:5" x14ac:dyDescent="0.35">
      <c r="B8" s="208"/>
      <c r="C8" s="209"/>
      <c r="D8" s="209"/>
      <c r="E8" s="210"/>
    </row>
    <row r="9" spans="1:5" x14ac:dyDescent="0.35">
      <c r="B9" s="208"/>
      <c r="C9" s="209"/>
      <c r="D9" s="209"/>
      <c r="E9" s="210"/>
    </row>
    <row r="10" spans="1:5" x14ac:dyDescent="0.35">
      <c r="B10" s="208"/>
      <c r="C10" s="209"/>
      <c r="D10" s="209"/>
      <c r="E10" s="210"/>
    </row>
    <row r="11" spans="1:5" ht="15" thickBot="1" x14ac:dyDescent="0.4">
      <c r="B11" s="211"/>
      <c r="C11" s="212"/>
      <c r="D11" s="212"/>
      <c r="E11" s="213"/>
    </row>
    <row r="13" spans="1:5" x14ac:dyDescent="0.35">
      <c r="A13" s="204" t="s">
        <v>66</v>
      </c>
      <c r="B13" s="204"/>
    </row>
    <row r="14" spans="1:5" x14ac:dyDescent="0.35">
      <c r="A14" s="9" t="s">
        <v>65</v>
      </c>
      <c r="B14" s="5"/>
    </row>
    <row r="15" spans="1:5" x14ac:dyDescent="0.35">
      <c r="A15" s="9" t="s">
        <v>42</v>
      </c>
      <c r="B15" s="5"/>
    </row>
    <row r="16" spans="1:5" x14ac:dyDescent="0.35">
      <c r="A16" s="9" t="s">
        <v>43</v>
      </c>
      <c r="B16" s="31"/>
    </row>
    <row r="17" spans="1:2" ht="29" x14ac:dyDescent="0.35">
      <c r="A17" s="9" t="s">
        <v>54</v>
      </c>
      <c r="B17" s="31"/>
    </row>
    <row r="18" spans="1:2" x14ac:dyDescent="0.35">
      <c r="A18" s="9" t="s">
        <v>44</v>
      </c>
      <c r="B18" s="8"/>
    </row>
    <row r="19" spans="1:2" x14ac:dyDescent="0.35">
      <c r="A19" s="9" t="s">
        <v>45</v>
      </c>
      <c r="B19" s="13"/>
    </row>
    <row r="20" spans="1:2" s="3" customFormat="1" ht="15" thickBot="1" x14ac:dyDescent="0.4">
      <c r="A20" s="4"/>
    </row>
    <row r="21" spans="1:2" x14ac:dyDescent="0.35">
      <c r="A21" s="204" t="s">
        <v>66</v>
      </c>
      <c r="B21" s="204"/>
    </row>
    <row r="22" spans="1:2" x14ac:dyDescent="0.35">
      <c r="A22" s="12" t="s">
        <v>65</v>
      </c>
      <c r="B22" s="5"/>
    </row>
    <row r="23" spans="1:2" x14ac:dyDescent="0.35">
      <c r="A23" s="12" t="s">
        <v>42</v>
      </c>
      <c r="B23" s="5"/>
    </row>
    <row r="24" spans="1:2" x14ac:dyDescent="0.35">
      <c r="A24" s="12" t="s">
        <v>43</v>
      </c>
      <c r="B24" s="31"/>
    </row>
    <row r="25" spans="1:2" ht="29" x14ac:dyDescent="0.35">
      <c r="A25" s="12" t="s">
        <v>54</v>
      </c>
      <c r="B25" s="31"/>
    </row>
    <row r="26" spans="1:2" x14ac:dyDescent="0.35">
      <c r="A26" s="12" t="s">
        <v>44</v>
      </c>
      <c r="B26" s="8"/>
    </row>
    <row r="27" spans="1:2" x14ac:dyDescent="0.35">
      <c r="A27" s="12" t="s">
        <v>45</v>
      </c>
      <c r="B27" s="13"/>
    </row>
    <row r="28" spans="1:2" s="3" customFormat="1" ht="15" thickBot="1" x14ac:dyDescent="0.4">
      <c r="A28" s="4"/>
    </row>
    <row r="29" spans="1:2" x14ac:dyDescent="0.35">
      <c r="A29" s="204" t="s">
        <v>66</v>
      </c>
      <c r="B29" s="204"/>
    </row>
    <row r="30" spans="1:2" x14ac:dyDescent="0.35">
      <c r="A30" s="12" t="s">
        <v>65</v>
      </c>
      <c r="B30" s="5"/>
    </row>
    <row r="31" spans="1:2" x14ac:dyDescent="0.35">
      <c r="A31" s="12" t="s">
        <v>42</v>
      </c>
      <c r="B31" s="5"/>
    </row>
    <row r="32" spans="1:2" x14ac:dyDescent="0.35">
      <c r="A32" s="12" t="s">
        <v>43</v>
      </c>
      <c r="B32" s="31"/>
    </row>
    <row r="33" spans="1:2" ht="29" x14ac:dyDescent="0.35">
      <c r="A33" s="12" t="s">
        <v>54</v>
      </c>
      <c r="B33" s="31"/>
    </row>
    <row r="34" spans="1:2" x14ac:dyDescent="0.35">
      <c r="A34" s="12" t="s">
        <v>44</v>
      </c>
      <c r="B34" s="8"/>
    </row>
    <row r="35" spans="1:2" x14ac:dyDescent="0.35">
      <c r="A35" s="12" t="s">
        <v>45</v>
      </c>
      <c r="B35" s="13"/>
    </row>
    <row r="36" spans="1:2" s="3" customFormat="1" ht="15" thickBot="1" x14ac:dyDescent="0.4">
      <c r="A36" s="4"/>
    </row>
    <row r="37" spans="1:2" x14ac:dyDescent="0.35">
      <c r="A37" s="204" t="s">
        <v>66</v>
      </c>
      <c r="B37" s="204"/>
    </row>
    <row r="38" spans="1:2" x14ac:dyDescent="0.35">
      <c r="A38" s="12" t="s">
        <v>65</v>
      </c>
      <c r="B38" s="5"/>
    </row>
    <row r="39" spans="1:2" x14ac:dyDescent="0.35">
      <c r="A39" s="12" t="s">
        <v>42</v>
      </c>
      <c r="B39" s="5"/>
    </row>
    <row r="40" spans="1:2" x14ac:dyDescent="0.35">
      <c r="A40" s="12" t="s">
        <v>43</v>
      </c>
      <c r="B40" s="31"/>
    </row>
    <row r="41" spans="1:2" ht="29" x14ac:dyDescent="0.35">
      <c r="A41" s="12" t="s">
        <v>54</v>
      </c>
      <c r="B41" s="31"/>
    </row>
    <row r="42" spans="1:2" x14ac:dyDescent="0.35">
      <c r="A42" s="12" t="s">
        <v>44</v>
      </c>
      <c r="B42" s="8"/>
    </row>
    <row r="43" spans="1:2" x14ac:dyDescent="0.35">
      <c r="A43" s="12" t="s">
        <v>45</v>
      </c>
      <c r="B43" s="13"/>
    </row>
    <row r="44" spans="1:2" s="3" customFormat="1" ht="15" thickBot="1" x14ac:dyDescent="0.4">
      <c r="A44" s="4"/>
    </row>
    <row r="45" spans="1:2" x14ac:dyDescent="0.35">
      <c r="A45" s="204" t="s">
        <v>66</v>
      </c>
      <c r="B45" s="204"/>
    </row>
    <row r="46" spans="1:2" x14ac:dyDescent="0.35">
      <c r="A46" s="12" t="s">
        <v>65</v>
      </c>
      <c r="B46" s="5"/>
    </row>
    <row r="47" spans="1:2" x14ac:dyDescent="0.35">
      <c r="A47" s="12" t="s">
        <v>42</v>
      </c>
      <c r="B47" s="5"/>
    </row>
    <row r="48" spans="1:2" x14ac:dyDescent="0.35">
      <c r="A48" s="12" t="s">
        <v>43</v>
      </c>
      <c r="B48" s="31"/>
    </row>
    <row r="49" spans="1:2" ht="29" x14ac:dyDescent="0.35">
      <c r="A49" s="12" t="s">
        <v>54</v>
      </c>
      <c r="B49" s="31"/>
    </row>
    <row r="50" spans="1:2" x14ac:dyDescent="0.35">
      <c r="A50" s="12" t="s">
        <v>44</v>
      </c>
      <c r="B50" s="8"/>
    </row>
    <row r="51" spans="1:2" x14ac:dyDescent="0.35">
      <c r="A51" s="12" t="s">
        <v>45</v>
      </c>
      <c r="B51" s="13"/>
    </row>
    <row r="52" spans="1:2" s="3" customFormat="1" ht="15" thickBot="1" x14ac:dyDescent="0.4">
      <c r="A52" s="4"/>
    </row>
    <row r="53" spans="1:2" x14ac:dyDescent="0.35">
      <c r="A53" s="204" t="s">
        <v>66</v>
      </c>
      <c r="B53" s="204"/>
    </row>
    <row r="54" spans="1:2" x14ac:dyDescent="0.35">
      <c r="A54" s="12" t="s">
        <v>65</v>
      </c>
      <c r="B54" s="5"/>
    </row>
    <row r="55" spans="1:2" x14ac:dyDescent="0.35">
      <c r="A55" s="12" t="s">
        <v>42</v>
      </c>
      <c r="B55" s="5"/>
    </row>
    <row r="56" spans="1:2" x14ac:dyDescent="0.35">
      <c r="A56" s="12" t="s">
        <v>43</v>
      </c>
      <c r="B56" s="31"/>
    </row>
    <row r="57" spans="1:2" ht="29" x14ac:dyDescent="0.35">
      <c r="A57" s="12" t="s">
        <v>54</v>
      </c>
      <c r="B57" s="31"/>
    </row>
    <row r="58" spans="1:2" x14ac:dyDescent="0.35">
      <c r="A58" s="12" t="s">
        <v>44</v>
      </c>
      <c r="B58" s="8"/>
    </row>
    <row r="59" spans="1:2" x14ac:dyDescent="0.35">
      <c r="A59" s="12" t="s">
        <v>45</v>
      </c>
      <c r="B59" s="13"/>
    </row>
    <row r="60" spans="1:2" s="3" customFormat="1" ht="15" thickBot="1" x14ac:dyDescent="0.4">
      <c r="A60" s="4"/>
    </row>
    <row r="61" spans="1:2" x14ac:dyDescent="0.35">
      <c r="A61" s="204" t="s">
        <v>66</v>
      </c>
      <c r="B61" s="204"/>
    </row>
    <row r="62" spans="1:2" x14ac:dyDescent="0.35">
      <c r="A62" s="12" t="s">
        <v>65</v>
      </c>
      <c r="B62" s="5"/>
    </row>
    <row r="63" spans="1:2" x14ac:dyDescent="0.35">
      <c r="A63" s="12" t="s">
        <v>42</v>
      </c>
      <c r="B63" s="5"/>
    </row>
    <row r="64" spans="1:2" x14ac:dyDescent="0.35">
      <c r="A64" s="12" t="s">
        <v>43</v>
      </c>
      <c r="B64" s="31"/>
    </row>
    <row r="65" spans="1:2" ht="29" x14ac:dyDescent="0.35">
      <c r="A65" s="12" t="s">
        <v>54</v>
      </c>
      <c r="B65" s="31"/>
    </row>
    <row r="66" spans="1:2" x14ac:dyDescent="0.35">
      <c r="A66" s="12" t="s">
        <v>44</v>
      </c>
      <c r="B66" s="8"/>
    </row>
    <row r="67" spans="1:2" x14ac:dyDescent="0.35">
      <c r="A67" s="12" t="s">
        <v>45</v>
      </c>
      <c r="B67" s="13"/>
    </row>
    <row r="68" spans="1:2" s="3" customFormat="1" ht="15" thickBot="1" x14ac:dyDescent="0.4">
      <c r="A68" s="4"/>
    </row>
    <row r="69" spans="1:2" x14ac:dyDescent="0.35">
      <c r="A69" s="204" t="s">
        <v>66</v>
      </c>
      <c r="B69" s="204"/>
    </row>
    <row r="70" spans="1:2" x14ac:dyDescent="0.35">
      <c r="A70" s="12" t="s">
        <v>65</v>
      </c>
      <c r="B70" s="5"/>
    </row>
    <row r="71" spans="1:2" x14ac:dyDescent="0.35">
      <c r="A71" s="12" t="s">
        <v>42</v>
      </c>
      <c r="B71" s="5"/>
    </row>
    <row r="72" spans="1:2" x14ac:dyDescent="0.35">
      <c r="A72" s="12" t="s">
        <v>43</v>
      </c>
      <c r="B72" s="31"/>
    </row>
    <row r="73" spans="1:2" ht="29" x14ac:dyDescent="0.35">
      <c r="A73" s="12" t="s">
        <v>54</v>
      </c>
      <c r="B73" s="31"/>
    </row>
    <row r="74" spans="1:2" x14ac:dyDescent="0.35">
      <c r="A74" s="12" t="s">
        <v>44</v>
      </c>
      <c r="B74" s="8"/>
    </row>
    <row r="75" spans="1:2" x14ac:dyDescent="0.35">
      <c r="A75" s="12" t="s">
        <v>45</v>
      </c>
      <c r="B75" s="13"/>
    </row>
    <row r="76" spans="1:2" s="3" customFormat="1" ht="15" thickBot="1" x14ac:dyDescent="0.4">
      <c r="A76" s="4"/>
    </row>
    <row r="77" spans="1:2" x14ac:dyDescent="0.35">
      <c r="A77" s="204" t="s">
        <v>66</v>
      </c>
      <c r="B77" s="204"/>
    </row>
    <row r="78" spans="1:2" x14ac:dyDescent="0.35">
      <c r="A78" s="12" t="s">
        <v>65</v>
      </c>
      <c r="B78" s="5"/>
    </row>
    <row r="79" spans="1:2" x14ac:dyDescent="0.35">
      <c r="A79" s="12" t="s">
        <v>42</v>
      </c>
      <c r="B79" s="5"/>
    </row>
    <row r="80" spans="1:2" x14ac:dyDescent="0.35">
      <c r="A80" s="12" t="s">
        <v>43</v>
      </c>
      <c r="B80" s="31"/>
    </row>
    <row r="81" spans="1:2" ht="29" x14ac:dyDescent="0.35">
      <c r="A81" s="12" t="s">
        <v>54</v>
      </c>
      <c r="B81" s="31"/>
    </row>
    <row r="82" spans="1:2" x14ac:dyDescent="0.35">
      <c r="A82" s="12" t="s">
        <v>44</v>
      </c>
      <c r="B82" s="8"/>
    </row>
    <row r="83" spans="1:2" x14ac:dyDescent="0.35">
      <c r="A83" s="12" t="s">
        <v>45</v>
      </c>
      <c r="B83" s="13"/>
    </row>
    <row r="84" spans="1:2" s="3" customFormat="1" ht="15" thickBot="1" x14ac:dyDescent="0.4">
      <c r="A84" s="4"/>
    </row>
    <row r="85" spans="1:2" x14ac:dyDescent="0.35">
      <c r="A85" s="204" t="s">
        <v>66</v>
      </c>
      <c r="B85" s="204"/>
    </row>
    <row r="86" spans="1:2" x14ac:dyDescent="0.35">
      <c r="A86" s="12" t="s">
        <v>65</v>
      </c>
      <c r="B86" s="5"/>
    </row>
    <row r="87" spans="1:2" x14ac:dyDescent="0.35">
      <c r="A87" s="12" t="s">
        <v>42</v>
      </c>
      <c r="B87" s="5"/>
    </row>
    <row r="88" spans="1:2" x14ac:dyDescent="0.35">
      <c r="A88" s="12" t="s">
        <v>43</v>
      </c>
      <c r="B88" s="31"/>
    </row>
    <row r="89" spans="1:2" ht="29" x14ac:dyDescent="0.35">
      <c r="A89" s="12" t="s">
        <v>54</v>
      </c>
      <c r="B89" s="31"/>
    </row>
    <row r="90" spans="1:2" x14ac:dyDescent="0.35">
      <c r="A90" s="12" t="s">
        <v>44</v>
      </c>
      <c r="B90" s="8"/>
    </row>
    <row r="91" spans="1:2" x14ac:dyDescent="0.35">
      <c r="A91" s="12" t="s">
        <v>45</v>
      </c>
      <c r="B91" s="13"/>
    </row>
    <row r="92" spans="1:2" s="3" customFormat="1" ht="15" thickBot="1" x14ac:dyDescent="0.4">
      <c r="A92" s="4"/>
    </row>
    <row r="93" spans="1:2" x14ac:dyDescent="0.35">
      <c r="A93" s="204" t="s">
        <v>66</v>
      </c>
      <c r="B93" s="204"/>
    </row>
    <row r="94" spans="1:2" x14ac:dyDescent="0.35">
      <c r="A94" s="12" t="s">
        <v>65</v>
      </c>
      <c r="B94" s="5"/>
    </row>
    <row r="95" spans="1:2" x14ac:dyDescent="0.35">
      <c r="A95" s="12" t="s">
        <v>42</v>
      </c>
      <c r="B95" s="5"/>
    </row>
    <row r="96" spans="1:2" x14ac:dyDescent="0.35">
      <c r="A96" s="12" t="s">
        <v>43</v>
      </c>
      <c r="B96" s="31"/>
    </row>
    <row r="97" spans="1:2" ht="29" x14ac:dyDescent="0.35">
      <c r="A97" s="12" t="s">
        <v>54</v>
      </c>
      <c r="B97" s="32"/>
    </row>
    <row r="98" spans="1:2" x14ac:dyDescent="0.35">
      <c r="A98" s="12" t="s">
        <v>44</v>
      </c>
      <c r="B98" s="8"/>
    </row>
    <row r="99" spans="1:2" x14ac:dyDescent="0.35">
      <c r="A99" s="12" t="s">
        <v>45</v>
      </c>
      <c r="B99" s="13"/>
    </row>
  </sheetData>
  <sheetProtection formatCells="0" formatColumns="0" formatRows="0" selectLockedCells="1"/>
  <mergeCells count="12">
    <mergeCell ref="B5:E11"/>
    <mergeCell ref="A53:B53"/>
    <mergeCell ref="A13:B13"/>
    <mergeCell ref="A21:B21"/>
    <mergeCell ref="A29:B29"/>
    <mergeCell ref="A37:B37"/>
    <mergeCell ref="A45:B45"/>
    <mergeCell ref="A61:B61"/>
    <mergeCell ref="A69:B69"/>
    <mergeCell ref="A77:B77"/>
    <mergeCell ref="A85:B85"/>
    <mergeCell ref="A93:B93"/>
  </mergeCells>
  <dataValidations count="1">
    <dataValidation type="list" allowBlank="1" showInputMessage="1" showErrorMessage="1" sqref="B3" xr:uid="{00000000-0002-0000-0400-000000000000}">
      <formula1>"Yes,No"</formula1>
    </dataValidation>
  </dataValidations>
  <pageMargins left="0.7" right="0.7" top="0.75" bottom="0.75" header="0.3" footer="0.3"/>
  <pageSetup scale="82" fitToHeight="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1000000}">
          <x14:formula1>
            <xm:f>Lists!$A$61:$A$62</xm:f>
          </x14:formula1>
          <xm:sqref>B15 B87 B23 B31 B39 B47 B55 B63 B71 B79 B95</xm:sqref>
        </x14:dataValidation>
        <x14:dataValidation type="list" allowBlank="1" showInputMessage="1" showErrorMessage="1" xr:uid="{00000000-0002-0000-0400-000002000000}">
          <x14:formula1>
            <xm:f>Lists!$A$65:$A$67</xm:f>
          </x14:formula1>
          <xm:sqref>B16 B24 B32 B40 B48 B56 B64 B72 B80 B88 B96</xm:sqref>
        </x14:dataValidation>
        <x14:dataValidation type="list" allowBlank="1" showInputMessage="1" showErrorMessage="1" xr:uid="{00000000-0002-0000-0400-000003000000}">
          <x14:formula1>
            <xm:f>Lists!$A$2:$A$3</xm:f>
          </x14:formula1>
          <xm:sqref>B14 B86 B22 B30 B38 B46 B54 B62 B70 B78 B94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dimension ref="A1:C19"/>
  <sheetViews>
    <sheetView zoomScaleNormal="100" workbookViewId="0">
      <selection activeCell="A19" sqref="A19:C19"/>
    </sheetView>
  </sheetViews>
  <sheetFormatPr defaultRowHeight="14.5" x14ac:dyDescent="0.35"/>
  <cols>
    <col min="1" max="1" width="24.26953125" customWidth="1"/>
    <col min="2" max="2" width="48.54296875" customWidth="1"/>
    <col min="257" max="257" width="18.7265625" bestFit="1" customWidth="1"/>
    <col min="258" max="258" width="48.54296875" customWidth="1"/>
    <col min="513" max="513" width="18.7265625" bestFit="1" customWidth="1"/>
    <col min="514" max="514" width="48.54296875" customWidth="1"/>
    <col min="769" max="769" width="18.7265625" bestFit="1" customWidth="1"/>
    <col min="770" max="770" width="48.54296875" customWidth="1"/>
    <col min="1025" max="1025" width="18.7265625" bestFit="1" customWidth="1"/>
    <col min="1026" max="1026" width="48.54296875" customWidth="1"/>
    <col min="1281" max="1281" width="18.7265625" bestFit="1" customWidth="1"/>
    <col min="1282" max="1282" width="48.54296875" customWidth="1"/>
    <col min="1537" max="1537" width="18.7265625" bestFit="1" customWidth="1"/>
    <col min="1538" max="1538" width="48.54296875" customWidth="1"/>
    <col min="1793" max="1793" width="18.7265625" bestFit="1" customWidth="1"/>
    <col min="1794" max="1794" width="48.54296875" customWidth="1"/>
    <col min="2049" max="2049" width="18.7265625" bestFit="1" customWidth="1"/>
    <col min="2050" max="2050" width="48.54296875" customWidth="1"/>
    <col min="2305" max="2305" width="18.7265625" bestFit="1" customWidth="1"/>
    <col min="2306" max="2306" width="48.54296875" customWidth="1"/>
    <col min="2561" max="2561" width="18.7265625" bestFit="1" customWidth="1"/>
    <col min="2562" max="2562" width="48.54296875" customWidth="1"/>
    <col min="2817" max="2817" width="18.7265625" bestFit="1" customWidth="1"/>
    <col min="2818" max="2818" width="48.54296875" customWidth="1"/>
    <col min="3073" max="3073" width="18.7265625" bestFit="1" customWidth="1"/>
    <col min="3074" max="3074" width="48.54296875" customWidth="1"/>
    <col min="3329" max="3329" width="18.7265625" bestFit="1" customWidth="1"/>
    <col min="3330" max="3330" width="48.54296875" customWidth="1"/>
    <col min="3585" max="3585" width="18.7265625" bestFit="1" customWidth="1"/>
    <col min="3586" max="3586" width="48.54296875" customWidth="1"/>
    <col min="3841" max="3841" width="18.7265625" bestFit="1" customWidth="1"/>
    <col min="3842" max="3842" width="48.54296875" customWidth="1"/>
    <col min="4097" max="4097" width="18.7265625" bestFit="1" customWidth="1"/>
    <col min="4098" max="4098" width="48.54296875" customWidth="1"/>
    <col min="4353" max="4353" width="18.7265625" bestFit="1" customWidth="1"/>
    <col min="4354" max="4354" width="48.54296875" customWidth="1"/>
    <col min="4609" max="4609" width="18.7265625" bestFit="1" customWidth="1"/>
    <col min="4610" max="4610" width="48.54296875" customWidth="1"/>
    <col min="4865" max="4865" width="18.7265625" bestFit="1" customWidth="1"/>
    <col min="4866" max="4866" width="48.54296875" customWidth="1"/>
    <col min="5121" max="5121" width="18.7265625" bestFit="1" customWidth="1"/>
    <col min="5122" max="5122" width="48.54296875" customWidth="1"/>
    <col min="5377" max="5377" width="18.7265625" bestFit="1" customWidth="1"/>
    <col min="5378" max="5378" width="48.54296875" customWidth="1"/>
    <col min="5633" max="5633" width="18.7265625" bestFit="1" customWidth="1"/>
    <col min="5634" max="5634" width="48.54296875" customWidth="1"/>
    <col min="5889" max="5889" width="18.7265625" bestFit="1" customWidth="1"/>
    <col min="5890" max="5890" width="48.54296875" customWidth="1"/>
    <col min="6145" max="6145" width="18.7265625" bestFit="1" customWidth="1"/>
    <col min="6146" max="6146" width="48.54296875" customWidth="1"/>
    <col min="6401" max="6401" width="18.7265625" bestFit="1" customWidth="1"/>
    <col min="6402" max="6402" width="48.54296875" customWidth="1"/>
    <col min="6657" max="6657" width="18.7265625" bestFit="1" customWidth="1"/>
    <col min="6658" max="6658" width="48.54296875" customWidth="1"/>
    <col min="6913" max="6913" width="18.7265625" bestFit="1" customWidth="1"/>
    <col min="6914" max="6914" width="48.54296875" customWidth="1"/>
    <col min="7169" max="7169" width="18.7265625" bestFit="1" customWidth="1"/>
    <col min="7170" max="7170" width="48.54296875" customWidth="1"/>
    <col min="7425" max="7425" width="18.7265625" bestFit="1" customWidth="1"/>
    <col min="7426" max="7426" width="48.54296875" customWidth="1"/>
    <col min="7681" max="7681" width="18.7265625" bestFit="1" customWidth="1"/>
    <col min="7682" max="7682" width="48.54296875" customWidth="1"/>
    <col min="7937" max="7937" width="18.7265625" bestFit="1" customWidth="1"/>
    <col min="7938" max="7938" width="48.54296875" customWidth="1"/>
    <col min="8193" max="8193" width="18.7265625" bestFit="1" customWidth="1"/>
    <col min="8194" max="8194" width="48.54296875" customWidth="1"/>
    <col min="8449" max="8449" width="18.7265625" bestFit="1" customWidth="1"/>
    <col min="8450" max="8450" width="48.54296875" customWidth="1"/>
    <col min="8705" max="8705" width="18.7265625" bestFit="1" customWidth="1"/>
    <col min="8706" max="8706" width="48.54296875" customWidth="1"/>
    <col min="8961" max="8961" width="18.7265625" bestFit="1" customWidth="1"/>
    <col min="8962" max="8962" width="48.54296875" customWidth="1"/>
    <col min="9217" max="9217" width="18.7265625" bestFit="1" customWidth="1"/>
    <col min="9218" max="9218" width="48.54296875" customWidth="1"/>
    <col min="9473" max="9473" width="18.7265625" bestFit="1" customWidth="1"/>
    <col min="9474" max="9474" width="48.54296875" customWidth="1"/>
    <col min="9729" max="9729" width="18.7265625" bestFit="1" customWidth="1"/>
    <col min="9730" max="9730" width="48.54296875" customWidth="1"/>
    <col min="9985" max="9985" width="18.7265625" bestFit="1" customWidth="1"/>
    <col min="9986" max="9986" width="48.54296875" customWidth="1"/>
    <col min="10241" max="10241" width="18.7265625" bestFit="1" customWidth="1"/>
    <col min="10242" max="10242" width="48.54296875" customWidth="1"/>
    <col min="10497" max="10497" width="18.7265625" bestFit="1" customWidth="1"/>
    <col min="10498" max="10498" width="48.54296875" customWidth="1"/>
    <col min="10753" max="10753" width="18.7265625" bestFit="1" customWidth="1"/>
    <col min="10754" max="10754" width="48.54296875" customWidth="1"/>
    <col min="11009" max="11009" width="18.7265625" bestFit="1" customWidth="1"/>
    <col min="11010" max="11010" width="48.54296875" customWidth="1"/>
    <col min="11265" max="11265" width="18.7265625" bestFit="1" customWidth="1"/>
    <col min="11266" max="11266" width="48.54296875" customWidth="1"/>
    <col min="11521" max="11521" width="18.7265625" bestFit="1" customWidth="1"/>
    <col min="11522" max="11522" width="48.54296875" customWidth="1"/>
    <col min="11777" max="11777" width="18.7265625" bestFit="1" customWidth="1"/>
    <col min="11778" max="11778" width="48.54296875" customWidth="1"/>
    <col min="12033" max="12033" width="18.7265625" bestFit="1" customWidth="1"/>
    <col min="12034" max="12034" width="48.54296875" customWidth="1"/>
    <col min="12289" max="12289" width="18.7265625" bestFit="1" customWidth="1"/>
    <col min="12290" max="12290" width="48.54296875" customWidth="1"/>
    <col min="12545" max="12545" width="18.7265625" bestFit="1" customWidth="1"/>
    <col min="12546" max="12546" width="48.54296875" customWidth="1"/>
    <col min="12801" max="12801" width="18.7265625" bestFit="1" customWidth="1"/>
    <col min="12802" max="12802" width="48.54296875" customWidth="1"/>
    <col min="13057" max="13057" width="18.7265625" bestFit="1" customWidth="1"/>
    <col min="13058" max="13058" width="48.54296875" customWidth="1"/>
    <col min="13313" max="13313" width="18.7265625" bestFit="1" customWidth="1"/>
    <col min="13314" max="13314" width="48.54296875" customWidth="1"/>
    <col min="13569" max="13569" width="18.7265625" bestFit="1" customWidth="1"/>
    <col min="13570" max="13570" width="48.54296875" customWidth="1"/>
    <col min="13825" max="13825" width="18.7265625" bestFit="1" customWidth="1"/>
    <col min="13826" max="13826" width="48.54296875" customWidth="1"/>
    <col min="14081" max="14081" width="18.7265625" bestFit="1" customWidth="1"/>
    <col min="14082" max="14082" width="48.54296875" customWidth="1"/>
    <col min="14337" max="14337" width="18.7265625" bestFit="1" customWidth="1"/>
    <col min="14338" max="14338" width="48.54296875" customWidth="1"/>
    <col min="14593" max="14593" width="18.7265625" bestFit="1" customWidth="1"/>
    <col min="14594" max="14594" width="48.54296875" customWidth="1"/>
    <col min="14849" max="14849" width="18.7265625" bestFit="1" customWidth="1"/>
    <col min="14850" max="14850" width="48.54296875" customWidth="1"/>
    <col min="15105" max="15105" width="18.7265625" bestFit="1" customWidth="1"/>
    <col min="15106" max="15106" width="48.54296875" customWidth="1"/>
    <col min="15361" max="15361" width="18.7265625" bestFit="1" customWidth="1"/>
    <col min="15362" max="15362" width="48.54296875" customWidth="1"/>
    <col min="15617" max="15617" width="18.7265625" bestFit="1" customWidth="1"/>
    <col min="15618" max="15618" width="48.54296875" customWidth="1"/>
    <col min="15873" max="15873" width="18.7265625" bestFit="1" customWidth="1"/>
    <col min="15874" max="15874" width="48.54296875" customWidth="1"/>
    <col min="16129" max="16129" width="18.7265625" bestFit="1" customWidth="1"/>
    <col min="16130" max="16130" width="48.54296875" customWidth="1"/>
  </cols>
  <sheetData>
    <row r="1" spans="1:3" s="123" customFormat="1" ht="56.25" customHeight="1" x14ac:dyDescent="0.35">
      <c r="A1" s="214" t="s">
        <v>159</v>
      </c>
      <c r="B1" s="214"/>
    </row>
    <row r="2" spans="1:3" x14ac:dyDescent="0.35">
      <c r="A2" s="28" t="s">
        <v>78</v>
      </c>
      <c r="B2" s="33">
        <f>'Budget Detail'!B2:D2</f>
        <v>0</v>
      </c>
    </row>
    <row r="3" spans="1:3" x14ac:dyDescent="0.35">
      <c r="A3" s="28" t="s">
        <v>55</v>
      </c>
      <c r="B3" s="33">
        <f>'Budget Detail'!B3:D3</f>
        <v>0</v>
      </c>
    </row>
    <row r="4" spans="1:3" x14ac:dyDescent="0.35">
      <c r="A4" s="28" t="s">
        <v>79</v>
      </c>
      <c r="B4" s="33" t="e">
        <f>'Budget Detail'!F2:H2</f>
        <v>#VALUE!</v>
      </c>
    </row>
    <row r="5" spans="1:3" x14ac:dyDescent="0.35">
      <c r="A5" s="29" t="s">
        <v>129</v>
      </c>
      <c r="B5" s="1" t="s">
        <v>40</v>
      </c>
    </row>
    <row r="6" spans="1:3" x14ac:dyDescent="0.35">
      <c r="A6" s="28" t="s">
        <v>85</v>
      </c>
      <c r="B6" s="124">
        <f>'Budget Detail'!H17</f>
        <v>0</v>
      </c>
    </row>
    <row r="7" spans="1:3" x14ac:dyDescent="0.35">
      <c r="A7" s="28" t="s">
        <v>5</v>
      </c>
      <c r="B7" s="124">
        <f>'Budget Detail'!H28</f>
        <v>0</v>
      </c>
    </row>
    <row r="8" spans="1:3" x14ac:dyDescent="0.35">
      <c r="A8" s="28" t="s">
        <v>41</v>
      </c>
      <c r="B8" s="124">
        <f>+'Budget Detail'!H143</f>
        <v>157000</v>
      </c>
    </row>
    <row r="9" spans="1:3" x14ac:dyDescent="0.35">
      <c r="A9" s="28" t="s">
        <v>114</v>
      </c>
      <c r="B9" s="124">
        <f>'Budget Detail'!H195</f>
        <v>0</v>
      </c>
    </row>
    <row r="10" spans="1:3" x14ac:dyDescent="0.35">
      <c r="A10" s="28" t="s">
        <v>4</v>
      </c>
      <c r="B10" s="30"/>
    </row>
    <row r="11" spans="1:3" x14ac:dyDescent="0.35">
      <c r="A11" s="28" t="s">
        <v>151</v>
      </c>
      <c r="B11" s="30"/>
    </row>
    <row r="12" spans="1:3" x14ac:dyDescent="0.35">
      <c r="A12" s="28" t="s">
        <v>185</v>
      </c>
      <c r="B12" s="125">
        <f>SUBTOTAL(109,B6:B11)</f>
        <v>157000</v>
      </c>
    </row>
    <row r="13" spans="1:3" x14ac:dyDescent="0.35">
      <c r="A13" t="s">
        <v>46</v>
      </c>
      <c r="B13" s="30">
        <f>'Match '!B1</f>
        <v>0</v>
      </c>
    </row>
    <row r="14" spans="1:3" x14ac:dyDescent="0.35">
      <c r="A14" t="s">
        <v>40</v>
      </c>
      <c r="B14" s="30">
        <f>B12+B13</f>
        <v>157000</v>
      </c>
    </row>
    <row r="15" spans="1:3" x14ac:dyDescent="0.35">
      <c r="B15" s="30"/>
    </row>
    <row r="16" spans="1:3" ht="15" thickBot="1" x14ac:dyDescent="0.4">
      <c r="A16" t="s">
        <v>161</v>
      </c>
      <c r="C16" s="129"/>
    </row>
    <row r="17" spans="1:3" ht="15" thickBot="1" x14ac:dyDescent="0.4">
      <c r="A17" t="s">
        <v>162</v>
      </c>
      <c r="C17" s="129"/>
    </row>
    <row r="18" spans="1:3" ht="15" thickBot="1" x14ac:dyDescent="0.4">
      <c r="A18" s="215" t="s">
        <v>160</v>
      </c>
      <c r="B18" s="215"/>
      <c r="C18" s="129"/>
    </row>
    <row r="19" spans="1:3" ht="31.5" customHeight="1" x14ac:dyDescent="0.35">
      <c r="A19" s="216" t="s">
        <v>186</v>
      </c>
      <c r="B19" s="216"/>
      <c r="C19" s="216"/>
    </row>
  </sheetData>
  <mergeCells count="3">
    <mergeCell ref="A1:B1"/>
    <mergeCell ref="A18:B18"/>
    <mergeCell ref="A19:C19"/>
  </mergeCells>
  <dataValidations count="1">
    <dataValidation type="list" allowBlank="1" showInputMessage="1" showErrorMessage="1" sqref="C16:C18" xr:uid="{00000000-0002-0000-0500-000000000000}">
      <formula1>"Yes,No"</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dimension ref="A1:A80"/>
  <sheetViews>
    <sheetView workbookViewId="0">
      <selection activeCell="A66" sqref="A66"/>
    </sheetView>
  </sheetViews>
  <sheetFormatPr defaultRowHeight="14.5" x14ac:dyDescent="0.35"/>
  <cols>
    <col min="1" max="1" width="21.54296875" customWidth="1"/>
    <col min="2" max="2" width="12.26953125" bestFit="1" customWidth="1"/>
  </cols>
  <sheetData>
    <row r="1" spans="1:1" x14ac:dyDescent="0.35">
      <c r="A1" s="2" t="s">
        <v>2</v>
      </c>
    </row>
    <row r="2" spans="1:1" x14ac:dyDescent="0.35">
      <c r="A2" t="s">
        <v>0</v>
      </c>
    </row>
    <row r="3" spans="1:1" x14ac:dyDescent="0.35">
      <c r="A3" t="s">
        <v>1</v>
      </c>
    </row>
    <row r="4" spans="1:1" x14ac:dyDescent="0.35">
      <c r="A4" t="s">
        <v>6</v>
      </c>
    </row>
    <row r="6" spans="1:1" x14ac:dyDescent="0.35">
      <c r="A6" s="2" t="s">
        <v>3</v>
      </c>
    </row>
    <row r="7" spans="1:1" x14ac:dyDescent="0.35">
      <c r="A7" t="s">
        <v>132</v>
      </c>
    </row>
    <row r="8" spans="1:1" x14ac:dyDescent="0.35">
      <c r="A8" t="s">
        <v>133</v>
      </c>
    </row>
    <row r="10" spans="1:1" x14ac:dyDescent="0.35">
      <c r="A10" s="2" t="s">
        <v>5</v>
      </c>
    </row>
    <row r="11" spans="1:1" x14ac:dyDescent="0.35">
      <c r="A11" t="s">
        <v>6</v>
      </c>
    </row>
    <row r="12" spans="1:1" x14ac:dyDescent="0.35">
      <c r="A12" t="s">
        <v>7</v>
      </c>
    </row>
    <row r="13" spans="1:1" x14ac:dyDescent="0.35">
      <c r="A13" t="s">
        <v>8</v>
      </c>
    </row>
    <row r="14" spans="1:1" x14ac:dyDescent="0.35">
      <c r="A14" t="s">
        <v>9</v>
      </c>
    </row>
    <row r="16" spans="1:1" x14ac:dyDescent="0.35">
      <c r="A16" s="2" t="s">
        <v>10</v>
      </c>
    </row>
    <row r="17" spans="1:1" x14ac:dyDescent="0.35">
      <c r="A17" t="s">
        <v>11</v>
      </c>
    </row>
    <row r="18" spans="1:1" x14ac:dyDescent="0.35">
      <c r="A18" t="s">
        <v>134</v>
      </c>
    </row>
    <row r="19" spans="1:1" x14ac:dyDescent="0.35">
      <c r="A19" t="s">
        <v>135</v>
      </c>
    </row>
    <row r="22" spans="1:1" x14ac:dyDescent="0.35">
      <c r="A22" s="2" t="s">
        <v>12</v>
      </c>
    </row>
    <row r="23" spans="1:1" x14ac:dyDescent="0.35">
      <c r="A23" t="s">
        <v>13</v>
      </c>
    </row>
    <row r="24" spans="1:1" x14ac:dyDescent="0.35">
      <c r="A24" t="s">
        <v>14</v>
      </c>
    </row>
    <row r="25" spans="1:1" x14ac:dyDescent="0.35">
      <c r="A25" t="s">
        <v>15</v>
      </c>
    </row>
    <row r="26" spans="1:1" x14ac:dyDescent="0.35">
      <c r="A26" t="s">
        <v>16</v>
      </c>
    </row>
    <row r="27" spans="1:1" x14ac:dyDescent="0.35">
      <c r="A27" t="s">
        <v>17</v>
      </c>
    </row>
    <row r="28" spans="1:1" x14ac:dyDescent="0.35">
      <c r="A28" t="s">
        <v>18</v>
      </c>
    </row>
    <row r="29" spans="1:1" x14ac:dyDescent="0.35">
      <c r="A29" t="s">
        <v>19</v>
      </c>
    </row>
    <row r="31" spans="1:1" x14ac:dyDescent="0.35">
      <c r="A31" s="2" t="s">
        <v>20</v>
      </c>
    </row>
    <row r="32" spans="1:1" x14ac:dyDescent="0.35">
      <c r="A32" t="s">
        <v>21</v>
      </c>
    </row>
    <row r="33" spans="1:1" x14ac:dyDescent="0.35">
      <c r="A33" t="s">
        <v>22</v>
      </c>
    </row>
    <row r="34" spans="1:1" x14ac:dyDescent="0.35">
      <c r="A34" t="s">
        <v>23</v>
      </c>
    </row>
    <row r="35" spans="1:1" x14ac:dyDescent="0.35">
      <c r="A35" t="s">
        <v>24</v>
      </c>
    </row>
    <row r="36" spans="1:1" x14ac:dyDescent="0.35">
      <c r="A36" t="s">
        <v>25</v>
      </c>
    </row>
    <row r="37" spans="1:1" x14ac:dyDescent="0.35">
      <c r="A37" t="s">
        <v>26</v>
      </c>
    </row>
    <row r="38" spans="1:1" x14ac:dyDescent="0.35">
      <c r="A38" t="s">
        <v>27</v>
      </c>
    </row>
    <row r="39" spans="1:1" x14ac:dyDescent="0.35">
      <c r="A39" t="s">
        <v>136</v>
      </c>
    </row>
    <row r="40" spans="1:1" x14ac:dyDescent="0.35">
      <c r="A40" t="s">
        <v>28</v>
      </c>
    </row>
    <row r="42" spans="1:1" x14ac:dyDescent="0.35">
      <c r="A42" s="2" t="s">
        <v>12</v>
      </c>
    </row>
    <row r="43" spans="1:1" x14ac:dyDescent="0.35">
      <c r="A43" t="s">
        <v>29</v>
      </c>
    </row>
    <row r="44" spans="1:1" x14ac:dyDescent="0.35">
      <c r="A44" t="s">
        <v>30</v>
      </c>
    </row>
    <row r="45" spans="1:1" x14ac:dyDescent="0.35">
      <c r="A45" t="s">
        <v>31</v>
      </c>
    </row>
    <row r="47" spans="1:1" x14ac:dyDescent="0.35">
      <c r="A47" s="2" t="s">
        <v>32</v>
      </c>
    </row>
    <row r="48" spans="1:1" x14ac:dyDescent="0.35">
      <c r="A48" t="s">
        <v>33</v>
      </c>
    </row>
    <row r="49" spans="1:1" x14ac:dyDescent="0.35">
      <c r="A49" t="s">
        <v>34</v>
      </c>
    </row>
    <row r="50" spans="1:1" x14ac:dyDescent="0.35">
      <c r="A50" t="s">
        <v>35</v>
      </c>
    </row>
    <row r="51" spans="1:1" x14ac:dyDescent="0.35">
      <c r="A51" t="s">
        <v>36</v>
      </c>
    </row>
    <row r="52" spans="1:1" x14ac:dyDescent="0.35">
      <c r="A52" t="s">
        <v>37</v>
      </c>
    </row>
    <row r="53" spans="1:1" x14ac:dyDescent="0.35">
      <c r="A53" t="s">
        <v>38</v>
      </c>
    </row>
    <row r="54" spans="1:1" x14ac:dyDescent="0.35">
      <c r="A54" t="s">
        <v>39</v>
      </c>
    </row>
    <row r="56" spans="1:1" x14ac:dyDescent="0.35">
      <c r="A56" s="2" t="s">
        <v>46</v>
      </c>
    </row>
    <row r="57" spans="1:1" x14ac:dyDescent="0.35">
      <c r="A57" t="s">
        <v>46</v>
      </c>
    </row>
    <row r="58" spans="1:1" x14ac:dyDescent="0.35">
      <c r="A58" t="s">
        <v>47</v>
      </c>
    </row>
    <row r="60" spans="1:1" x14ac:dyDescent="0.35">
      <c r="A60" s="2" t="s">
        <v>48</v>
      </c>
    </row>
    <row r="61" spans="1:1" x14ac:dyDescent="0.35">
      <c r="A61" t="s">
        <v>49</v>
      </c>
    </row>
    <row r="62" spans="1:1" x14ac:dyDescent="0.35">
      <c r="A62" t="s">
        <v>50</v>
      </c>
    </row>
    <row r="64" spans="1:1" x14ac:dyDescent="0.35">
      <c r="A64" s="2" t="s">
        <v>51</v>
      </c>
    </row>
    <row r="65" spans="1:1" x14ac:dyDescent="0.35">
      <c r="A65" t="s">
        <v>52</v>
      </c>
    </row>
    <row r="66" spans="1:1" x14ac:dyDescent="0.35">
      <c r="A66" t="s">
        <v>150</v>
      </c>
    </row>
    <row r="67" spans="1:1" x14ac:dyDescent="0.35">
      <c r="A67" t="s">
        <v>53</v>
      </c>
    </row>
    <row r="69" spans="1:1" x14ac:dyDescent="0.35">
      <c r="A69" t="s">
        <v>56</v>
      </c>
    </row>
    <row r="70" spans="1:1" x14ac:dyDescent="0.35">
      <c r="A70" t="s">
        <v>57</v>
      </c>
    </row>
    <row r="71" spans="1:1" x14ac:dyDescent="0.35">
      <c r="A71" t="s">
        <v>58</v>
      </c>
    </row>
    <row r="72" spans="1:1" x14ac:dyDescent="0.35">
      <c r="A72" t="s">
        <v>59</v>
      </c>
    </row>
    <row r="73" spans="1:1" x14ac:dyDescent="0.35">
      <c r="A73" t="s">
        <v>60</v>
      </c>
    </row>
    <row r="74" spans="1:1" x14ac:dyDescent="0.35">
      <c r="A74" t="s">
        <v>61</v>
      </c>
    </row>
    <row r="75" spans="1:1" x14ac:dyDescent="0.35">
      <c r="A75" t="s">
        <v>62</v>
      </c>
    </row>
    <row r="76" spans="1:1" x14ac:dyDescent="0.35">
      <c r="A76" t="s">
        <v>63</v>
      </c>
    </row>
    <row r="77" spans="1:1" x14ac:dyDescent="0.35">
      <c r="A77" t="s">
        <v>64</v>
      </c>
    </row>
    <row r="79" spans="1:1" x14ac:dyDescent="0.35">
      <c r="A79" s="2" t="s">
        <v>130</v>
      </c>
    </row>
    <row r="80" spans="1:1" x14ac:dyDescent="0.35">
      <c r="A80" t="s">
        <v>131</v>
      </c>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Basic Info</vt:lpstr>
      <vt:lpstr>Budget Detail</vt:lpstr>
      <vt:lpstr>YHDP Replacement Activities</vt:lpstr>
      <vt:lpstr>Salary Breakdown</vt:lpstr>
      <vt:lpstr>Match </vt:lpstr>
      <vt:lpstr>Budget Summary</vt:lpstr>
      <vt:lpstr>Lists</vt:lpstr>
      <vt:lpstr>'Basic Info'!Print_Area</vt:lpstr>
      <vt:lpstr>'Budget Detail'!Print_Area</vt:lpstr>
      <vt:lpstr>'Match '!Print_Area</vt:lpstr>
      <vt:lpstr>'Salary Breakdown'!Print_Area</vt:lpstr>
      <vt:lpstr>'Budget Detail'!Print_Titles</vt:lpstr>
      <vt:lpstr>'Salary Breakdown'!Print_Titles</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McKenzie, Alexander</dc:creator>
  <cp:lastModifiedBy>Nandi, Paroma</cp:lastModifiedBy>
  <cp:lastPrinted>2017-08-02T02:26:54Z</cp:lastPrinted>
  <dcterms:created xsi:type="dcterms:W3CDTF">2013-12-06T14:44:53Z</dcterms:created>
  <dcterms:modified xsi:type="dcterms:W3CDTF">2021-09-21T13:56:05Z</dcterms:modified>
</cp:coreProperties>
</file>